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65" documentId="120_S{2AC9BD13-BADA-5192-A53E-5A8FF88502F6}" xr6:coauthVersionLast="47" xr6:coauthVersionMax="47" xr10:uidLastSave="{D034DEBC-B4E3-4011-B6D1-9704BD5EE37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1" i="4" l="1"/>
  <c r="L62" i="4"/>
  <c r="L63" i="4"/>
  <c r="L64" i="4"/>
  <c r="J61" i="4"/>
  <c r="J62" i="4"/>
  <c r="J63" i="4"/>
  <c r="J64" i="4"/>
  <c r="I61" i="4"/>
  <c r="I62" i="4"/>
  <c r="I63" i="4"/>
  <c r="I64" i="4"/>
  <c r="B61" i="4"/>
  <c r="B62" i="4"/>
  <c r="B63" i="4"/>
  <c r="B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L58" i="4"/>
  <c r="L59" i="4"/>
  <c r="L60" i="4"/>
  <c r="J58" i="4"/>
  <c r="J59" i="4"/>
  <c r="J60" i="4"/>
  <c r="I58" i="4"/>
  <c r="I59" i="4"/>
  <c r="I60" i="4"/>
  <c r="B58" i="4"/>
  <c r="B59" i="4"/>
  <c r="B60" i="4"/>
  <c r="B10"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3" i="4"/>
  <c r="I3" i="4"/>
  <c r="J3" i="4"/>
  <c r="L3" i="4"/>
  <c r="B4" i="4"/>
  <c r="I4" i="4"/>
  <c r="J4" i="4"/>
  <c r="L4" i="4"/>
  <c r="B5" i="4"/>
  <c r="I5" i="4"/>
  <c r="J5" i="4"/>
  <c r="L5" i="4"/>
  <c r="B6" i="4"/>
  <c r="I6" i="4"/>
  <c r="J6" i="4"/>
  <c r="L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<sst xmlns="http://schemas.openxmlformats.org/spreadsheetml/2006/main" count="180304" uniqueCount="39135">
  <si>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</si>
  <si>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</si>
  <si>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</si>
  <si>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</si>
  <si>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</si>
  <si>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</si>
  <si>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</si>
  <si>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</si>
  <si>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</si>
  <si>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</si>
  <si>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</si>
  <si>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</si>
  <si>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</si>
  <si>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</si>
  <si>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</si>
  <si>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</si>
  <si>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</si>
  <si>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</si>
  <si>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</si>
  <si>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</si>
  <si>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</si>
  <si>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</si>
  <si>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</si>
  <si>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</si>
  <si>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</si>
  <si>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</si>
  <si>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</si>
  <si>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</si>
  <si>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</si>
  <si>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</si>
  <si>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</si>
  <si>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</si>
  <si>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</si>
  <si>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</si>
  <si>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</si>
  <si>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</si>
  <si>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</si>
  <si>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</si>
  <si>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</si>
  <si>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</si>
  <si>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</si>
  <si>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</si>
  <si>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</si>
  <si>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</si>
  <si>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</si>
  <si>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</si>
  <si>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</si>
  <si>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</si>
  <si>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</si>
  <si>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</si>
  <si>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</si>
  <si>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</si>
  <si>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</si>
  <si>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</si>
  <si>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</si>
  <si>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</si>
  <si>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</si>
  <si>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</si>
  <si>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</si>
  <si>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</si>
  <si>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</si>
  <si>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</si>
  <si>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</si>
  <si>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</si>
  <si>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</si>
  <si>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</si>
  <si>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</si>
  <si>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</si>
  <si>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</si>
  <si>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</si>
  <si>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</si>
  <si>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</si>
  <si>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</si>
  <si>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</si>
  <si>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</si>
  <si>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</si>
  <si>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</si>
  <si>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</si>
  <si>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</si>
  <si>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</si>
  <si>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</si>
  <si>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</si>
  <si>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</si>
  <si>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</si>
  <si>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</si>
  <si>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</si>
  <si>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</si>
  <si>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</si>
  <si>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</si>
  <si>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</si>
  <si>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</si>
  <si>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</si>
  <si>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</si>
  <si>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</si>
  <si>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</si>
  <si>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</si>
  <si>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</si>
  <si>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</si>
  <si>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</si>
  <si>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</si>
  <si>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</si>
  <si>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</si>
  <si>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</si>
  <si>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</si>
  <si>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</si>
  <si>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</si>
  <si>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</si>
  <si>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</si>
  <si>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</si>
  <si>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</si>
  <si>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</si>
  <si>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</si>
  <si>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</si>
  <si>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</si>
  <si>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</si>
  <si>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</si>
  <si>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</si>
  <si>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</si>
  <si>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</si>
  <si>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</si>
  <si>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</si>
  <si>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</si>
  <si>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</si>
  <si>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</si>
  <si>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</si>
  <si>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</si>
  <si>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</si>
  <si>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</si>
  <si>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</si>
  <si>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</si>
  <si>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</si>
  <si>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</si>
  <si>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</si>
  <si>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</si>
  <si>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</si>
  <si>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</si>
  <si>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</si>
  <si>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</si>
  <si>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</si>
  <si>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</si>
  <si>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</si>
  <si>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</si>
  <si>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</si>
  <si>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</si>
  <si>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</si>
  <si>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</si>
  <si>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</si>
  <si>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</si>
  <si>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</si>
  <si>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</si>
  <si>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</si>
  <si>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</si>
  <si>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</si>
  <si>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</si>
  <si>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</si>
  <si>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</si>
  <si>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</si>
  <si>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</si>
  <si>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</si>
  <si>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</si>
  <si>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</si>
  <si>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</si>
  <si>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</si>
  <si>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</si>
  <si>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</si>
  <si>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</si>
  <si>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</si>
  <si>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</si>
  <si>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</si>
  <si>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</si>
  <si>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</si>
  <si>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</si>
  <si>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</si>
  <si>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</si>
  <si>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</si>
  <si>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</si>
  <si>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</si>
  <si>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</si>
  <si>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</si>
  <si>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</si>
  <si>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</si>
  <si>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</si>
  <si>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</si>
  <si>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</si>
  <si>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</si>
  <si>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</si>
  <si>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</si>
  <si>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</si>
  <si>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</si>
  <si>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</si>
  <si>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</si>
  <si>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</si>
  <si>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</si>
  <si>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</si>
  <si>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</si>
  <si>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</si>
  <si>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</si>
  <si>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</si>
  <si>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</si>
  <si>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</si>
  <si>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</si>
  <si>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</si>
  <si>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</si>
  <si>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</si>
  <si>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</si>
  <si>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</si>
  <si>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</si>
  <si>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</si>
  <si>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</si>
  <si>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</si>
  <si>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</si>
  <si>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</si>
  <si>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</si>
  <si>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</si>
  <si>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</si>
  <si>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</si>
  <si>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</si>
  <si>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</si>
  <si>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</si>
  <si>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</si>
  <si>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</si>
  <si>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</si>
  <si>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</si>
  <si>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</si>
  <si>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</si>
  <si>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</si>
  <si>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</si>
  <si>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</si>
  <si>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</si>
  <si>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</si>
  <si>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</si>
  <si>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</si>
  <si>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</si>
  <si>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</si>
  <si>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</si>
  <si>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</si>
  <si>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</si>
  <si>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</si>
  <si>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</si>
  <si>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</si>
  <si>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</si>
  <si>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</si>
  <si>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</si>
  <si>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</si>
  <si>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</si>
  <si>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</si>
  <si>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</si>
  <si>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</si>
  <si>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</si>
  <si>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</si>
  <si>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</si>
  <si>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</si>
  <si>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</si>
  <si>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</si>
  <si>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</si>
  <si>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</si>
  <si>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</si>
  <si>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</si>
  <si>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</si>
  <si>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</si>
  <si>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</si>
  <si>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</si>
  <si>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</si>
  <si>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</si>
  <si>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</si>
  <si>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</si>
  <si>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</si>
  <si>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</si>
  <si>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</si>
  <si>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</si>
  <si>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</si>
  <si>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</si>
  <si>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</si>
  <si>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</si>
  <si>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</si>
  <si>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</si>
  <si>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</si>
  <si>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</si>
  <si>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</si>
  <si>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</si>
  <si>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</si>
  <si>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</si>
  <si>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</si>
  <si>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</si>
  <si>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</si>
  <si>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</si>
  <si>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</si>
  <si>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</si>
  <si>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</si>
  <si>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</si>
  <si>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</si>
  <si>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</si>
  <si>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</si>
  <si>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</si>
  <si>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</si>
  <si>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</si>
  <si>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</si>
  <si>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</si>
  <si>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</si>
  <si>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</si>
  <si>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</si>
  <si>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</si>
  <si>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</si>
  <si>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</si>
  <si>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</si>
  <si>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</si>
  <si>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</si>
  <si>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</si>
  <si>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</si>
  <si>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</si>
  <si>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</si>
  <si>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</si>
  <si>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</si>
  <si>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</si>
  <si>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</si>
  <si>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</si>
  <si>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</si>
  <si>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</si>
  <si>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</si>
  <si>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</si>
  <si>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</si>
  <si>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</si>
  <si>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</si>
  <si>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</si>
  <si>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</si>
  <si>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</si>
  <si>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</si>
  <si>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</si>
  <si>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</si>
  <si>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</si>
  <si>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</si>
  <si>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</si>
  <si>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</si>
  <si>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</si>
  <si>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</si>
  <si>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</si>
  <si>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</si>
  <si>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</si>
  <si>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</si>
  <si>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</si>
  <si>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</si>
  <si>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</si>
  <si>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</si>
  <si>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</si>
  <si>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</si>
  <si>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</si>
  <si>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</si>
  <si>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</si>
  <si>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</si>
  <si>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</si>
  <si>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</si>
  <si>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</si>
  <si>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</si>
  <si>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</si>
  <si>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</si>
  <si>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</si>
  <si>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</si>
  <si>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</si>
  <si>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</si>
  <si>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</si>
  <si>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</si>
  <si>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</si>
  <si>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</si>
  <si>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</si>
  <si>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</si>
  <si>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</si>
  <si>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</si>
  <si>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</si>
  <si>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</si>
  <si>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</si>
  <si>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</si>
  <si>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</si>
  <si>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</si>
  <si>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</si>
  <si>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</si>
  <si>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</si>
  <si>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</si>
  <si>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</si>
  <si>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</si>
  <si>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</si>
  <si>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</si>
  <si>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</si>
  <si>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</si>
  <si>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</si>
  <si>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</si>
  <si>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</si>
  <si>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</si>
  <si>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</si>
  <si>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</si>
  <si>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</si>
  <si>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</si>
  <si>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</si>
  <si>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</si>
  <si>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</si>
  <si>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</si>
  <si>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</si>
  <si>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</si>
  <si>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</si>
  <si>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</si>
  <si>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</si>
  <si>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</si>
  <si>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</si>
  <si>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</si>
  <si>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</si>
  <si>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</si>
  <si>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</si>
  <si>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</si>
  <si>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</si>
  <si>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</si>
  <si>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</si>
  <si>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</si>
  <si>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</si>
  <si>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</si>
  <si>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</si>
  <si>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</si>
  <si>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</si>
  <si>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</si>
  <si>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</si>
  <si>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</si>
  <si>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</si>
  <si>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</si>
  <si>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</si>
  <si>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</si>
  <si>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</si>
  <si>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</si>
  <si>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</si>
  <si>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</si>
  <si>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</si>
  <si>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</si>
  <si>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</si>
  <si>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</si>
  <si>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</si>
  <si>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</si>
  <si>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</si>
  <si>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</si>
  <si>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</si>
  <si>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</si>
  <si>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</si>
  <si>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</si>
  <si>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</si>
  <si>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</si>
  <si>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</si>
  <si>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</si>
  <si>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</si>
  <si>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</si>
  <si>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</si>
  <si>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</si>
  <si>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</si>
  <si>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</si>
  <si>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</si>
  <si>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</si>
  <si>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</si>
  <si>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</si>
  <si>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</si>
  <si>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</si>
  <si>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</si>
  <si>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</si>
  <si>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</si>
  <si>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</si>
  <si>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</si>
  <si>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</si>
  <si>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</si>
  <si>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</si>
  <si>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</si>
  <si>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</si>
  <si>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</si>
  <si>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</si>
  <si>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</si>
  <si>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</si>
  <si>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</si>
  <si>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</si>
  <si>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</si>
  <si>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</si>
  <si>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</si>
  <si>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</si>
  <si>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</si>
  <si>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</si>
  <si>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</si>
  <si>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</si>
  <si>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</si>
  <si>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</si>
  <si>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</si>
  <si>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</si>
  <si>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</si>
  <si>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</si>
  <si>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</si>
  <si>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</si>
  <si>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</si>
  <si>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</si>
  <si>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</si>
  <si>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</si>
  <si>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</si>
  <si>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</si>
  <si>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</si>
  <si>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</si>
  <si>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</si>
  <si>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</si>
  <si>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</si>
  <si>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</si>
  <si>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</si>
  <si>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</si>
  <si>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</si>
  <si>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</si>
  <si>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</si>
  <si>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</si>
  <si>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</si>
  <si>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</si>
  <si>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</si>
  <si>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</si>
  <si>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</si>
  <si>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</si>
  <si>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</si>
  <si>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</si>
  <si>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</si>
  <si>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</si>
  <si>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</si>
  <si>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</si>
  <si>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</si>
  <si>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</si>
  <si>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</si>
  <si>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</si>
  <si>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</si>
  <si>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</si>
  <si>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</si>
  <si>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</si>
  <si>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</si>
  <si>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</si>
  <si>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</si>
  <si>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</si>
  <si>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</si>
  <si>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</si>
  <si>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</si>
  <si>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</si>
  <si>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</si>
  <si>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</si>
  <si>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</si>
  <si>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</si>
  <si>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</si>
  <si>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</si>
  <si>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</si>
  <si>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</si>
  <si>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</si>
  <si>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</si>
  <si>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</si>
  <si>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</si>
  <si>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</si>
  <si>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</si>
  <si>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</si>
  <si>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</si>
  <si>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</si>
  <si>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</si>
  <si>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</si>
  <si>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</si>
  <si>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</si>
  <si>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</si>
  <si>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</si>
  <si>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</si>
  <si>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</si>
  <si>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</si>
  <si>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</si>
  <si>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</si>
  <si>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</si>
  <si>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</si>
  <si>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</si>
  <si>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</si>
  <si>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</si>
  <si>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</si>
  <si>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</si>
  <si>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</si>
  <si>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</si>
  <si>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</si>
  <si>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</si>
  <si>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</si>
  <si>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</si>
  <si>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</si>
  <si>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</si>
  <si>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</si>
  <si>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</si>
  <si>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</si>
  <si>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</si>
  <si>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</si>
  <si>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</si>
  <si>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</si>
  <si>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</si>
  <si>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</si>
  <si>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</si>
  <si>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</si>
  <si>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</si>
  <si>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</si>
  <si>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</si>
  <si>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</si>
  <si>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</si>
  <si>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</si>
  <si>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</si>
  <si>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</si>
  <si>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</si>
  <si>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</si>
  <si>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</si>
  <si>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</si>
  <si>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</si>
  <si>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</si>
  <si>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</si>
  <si>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</si>
  <si>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</si>
  <si>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</si>
  <si>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</si>
  <si>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</si>
  <si>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</si>
  <si>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</si>
  <si>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</si>
  <si>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</si>
  <si>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</si>
  <si>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</si>
  <si>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</si>
  <si>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</si>
  <si>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</si>
  <si>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</si>
  <si>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</si>
  <si>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</si>
  <si>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</si>
  <si>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</si>
  <si>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</si>
  <si>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</si>
  <si>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</si>
  <si>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</si>
  <si>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</si>
  <si>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</si>
  <si>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</si>
  <si>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</si>
  <si>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</si>
  <si>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</si>
  <si>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</si>
  <si>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</si>
  <si>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</si>
  <si>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</si>
  <si>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</si>
  <si>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</si>
  <si>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</si>
  <si>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</si>
  <si>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</si>
  <si>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</si>
  <si>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</si>
  <si>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</si>
  <si>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</si>
  <si>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</si>
  <si>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</si>
  <si>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</si>
  <si>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</si>
  <si>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</si>
  <si>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</si>
  <si>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</si>
  <si>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</si>
  <si>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</si>
  <si>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</si>
  <si>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</si>
  <si>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</si>
  <si>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</si>
  <si>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</si>
  <si>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</si>
  <si>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</si>
  <si>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</si>
  <si>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</si>
  <si>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</si>
  <si>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</si>
  <si>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</si>
  <si>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</si>
  <si>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</si>
  <si>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</si>
  <si>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</si>
  <si>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</si>
  <si>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</si>
  <si>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</si>
  <si>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</si>
  <si>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</si>
  <si>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</si>
  <si>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</si>
  <si>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</si>
  <si>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</si>
  <si>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</si>
  <si>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</si>
  <si>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</si>
  <si>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</si>
  <si>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</si>
  <si>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</si>
  <si>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</si>
  <si>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</si>
  <si>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</si>
  <si>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</si>
  <si>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</si>
  <si>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</si>
  <si>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</si>
  <si>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</si>
  <si>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</si>
  <si>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</si>
  <si>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</si>
  <si>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</si>
  <si>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</si>
  <si>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</si>
  <si>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</si>
  <si>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</si>
  <si>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</si>
  <si>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</si>
  <si>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</si>
  <si>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</si>
  <si>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</si>
  <si>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</si>
  <si>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</si>
  <si>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</si>
  <si>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</si>
  <si>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</si>
  <si>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</si>
  <si>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</si>
  <si>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</si>
  <si>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</si>
  <si>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</si>
  <si>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</si>
  <si>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</si>
  <si>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</si>
  <si>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</si>
  <si>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</si>
  <si>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</si>
  <si>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</si>
  <si>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</si>
  <si>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</si>
  <si>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</si>
  <si>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</si>
  <si>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</si>
  <si>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</si>
  <si>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</si>
  <si>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</si>
  <si>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</si>
  <si>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</si>
  <si>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</si>
  <si>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</si>
  <si>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</si>
  <si>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</si>
  <si>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</si>
  <si>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</si>
  <si>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</si>
  <si>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</si>
  <si>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</si>
  <si>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</si>
  <si>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</si>
  <si>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</si>
  <si>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</si>
  <si>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</si>
  <si>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</si>
  <si>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</si>
  <si>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</si>
  <si>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</si>
  <si>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</si>
  <si>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</si>
  <si>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</si>
  <si>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</si>
  <si>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</si>
  <si>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</si>
  <si>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</si>
  <si>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</si>
  <si>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</si>
  <si>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</si>
  <si>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</si>
  <si>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</si>
  <si>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</si>
  <si>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</si>
  <si>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</si>
  <si>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</si>
  <si>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</si>
  <si>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</si>
  <si>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</si>
  <si>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</si>
  <si>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</si>
  <si>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</si>
  <si>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</si>
  <si>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</si>
  <si>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</si>
  <si>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</si>
  <si>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</si>
  <si>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</si>
  <si>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</si>
  <si>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</si>
  <si>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</si>
  <si>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</si>
  <si>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</si>
  <si>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</si>
  <si>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</si>
  <si>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</si>
  <si>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</si>
  <si>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</si>
  <si>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</si>
  <si>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</si>
  <si>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</si>
  <si>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</si>
  <si>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</si>
  <si>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</si>
  <si>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</si>
  <si>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</si>
  <si>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</si>
  <si>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</si>
  <si>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</si>
  <si>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</si>
  <si>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</si>
  <si>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</si>
  <si>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</si>
  <si>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</si>
  <si>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</si>
  <si>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</si>
  <si>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</si>
  <si>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</si>
  <si>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</si>
  <si>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</si>
  <si>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</si>
  <si>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</si>
  <si>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</si>
  <si>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</si>
  <si>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</si>
  <si>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</si>
  <si>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</si>
  <si>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</si>
  <si>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</si>
  <si>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</si>
  <si>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</si>
  <si>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</si>
  <si>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</si>
  <si>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</si>
  <si>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</si>
  <si>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</si>
  <si>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</si>
  <si>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</si>
  <si>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</si>
  <si>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</si>
  <si>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</si>
  <si>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</si>
  <si>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</si>
  <si>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</si>
  <si>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</si>
  <si>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</si>
  <si>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</si>
  <si>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</si>
  <si>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</si>
  <si>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</si>
  <si>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</si>
  <si>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</si>
  <si>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</si>
  <si>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</si>
  <si>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</si>
  <si>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</si>
  <si>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</si>
  <si>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</si>
  <si>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</si>
  <si>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</si>
  <si>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</si>
  <si>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</si>
  <si>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</si>
  <si>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</si>
  <si>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</si>
  <si>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</si>
  <si>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</si>
  <si>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</si>
  <si>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</si>
  <si>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</si>
  <si>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</si>
  <si>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</si>
  <si>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</si>
  <si>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</si>
  <si>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</si>
  <si>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</si>
  <si>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</si>
  <si>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</si>
  <si>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</si>
  <si>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</si>
  <si>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</si>
  <si>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</si>
  <si>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</si>
  <si>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</si>
  <si>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</si>
  <si>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</si>
  <si>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</si>
  <si>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</si>
  <si>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</si>
  <si>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</si>
  <si>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</si>
  <si>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</si>
  <si>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</si>
  <si>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</si>
  <si>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</si>
  <si>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</si>
  <si>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</si>
  <si>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</si>
  <si>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</si>
  <si>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</si>
  <si>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</si>
  <si>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</si>
  <si>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</si>
  <si>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</si>
  <si>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</si>
  <si>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</si>
  <si>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</si>
  <si>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</si>
  <si>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</si>
  <si>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</si>
  <si>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</si>
  <si>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</si>
  <si>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</si>
  <si>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</si>
  <si>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</si>
  <si>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</si>
  <si>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</si>
  <si>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</si>
  <si>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</si>
  <si>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</si>
  <si>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</si>
  <si>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</si>
  <si>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</si>
  <si>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</si>
  <si>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</si>
  <si>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</si>
  <si>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</si>
  <si>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</si>
  <si>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</si>
  <si>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</si>
  <si>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</si>
  <si>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</si>
  <si>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</si>
  <si>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</si>
  <si>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</si>
  <si>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</si>
  <si>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</si>
  <si>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</si>
  <si>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</si>
  <si>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</si>
  <si>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</si>
  <si>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</si>
  <si>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</si>
  <si>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</si>
  <si>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</si>
  <si>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</si>
  <si>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</si>
  <si>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</si>
  <si>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</si>
  <si>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</si>
  <si>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</si>
  <si>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</si>
  <si>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</si>
  <si>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</si>
  <si>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</si>
  <si>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</si>
  <si>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</si>
  <si>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</si>
  <si>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</si>
  <si>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</si>
  <si>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</si>
  <si>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</si>
  <si>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</si>
  <si>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</si>
  <si>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</si>
  <si>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</si>
  <si>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</si>
  <si>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</si>
  <si>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</si>
  <si>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</si>
  <si>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</si>
  <si>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</si>
  <si>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</si>
  <si>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</si>
  <si>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</si>
  <si>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</si>
  <si>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</si>
  <si>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</si>
  <si>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</si>
  <si>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</si>
  <si>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</si>
  <si>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</si>
  <si>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</si>
  <si>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</si>
  <si>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</si>
  <si>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</si>
  <si>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</si>
  <si>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</si>
  <si>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</si>
  <si>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</si>
  <si>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</si>
  <si>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</si>
  <si>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</si>
  <si>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</si>
  <si>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</si>
  <si>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</si>
  <si>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</si>
  <si>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</si>
  <si>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</si>
  <si>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</si>
  <si>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</si>
  <si>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</si>
  <si>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</si>
  <si>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</si>
  <si>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</si>
  <si>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</si>
  <si>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</si>
  <si>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</si>
  <si>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</si>
  <si>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</si>
  <si>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</si>
  <si>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</si>
  <si>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</si>
  <si>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</si>
  <si>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</si>
  <si>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</si>
  <si>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</si>
  <si>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</si>
  <si>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</si>
  <si>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</si>
  <si>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</si>
  <si>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</si>
  <si>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</si>
  <si>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</si>
  <si>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</si>
  <si>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</si>
  <si>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</si>
  <si>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</si>
  <si>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</si>
  <si>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</si>
  <si>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</si>
  <si>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</si>
  <si>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</si>
  <si>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</si>
  <si>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</si>
  <si>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</si>
  <si>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</si>
  <si>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</si>
  <si>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</si>
  <si>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</si>
  <si>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</si>
  <si>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</si>
  <si>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</si>
  <si>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</si>
  <si>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</si>
  <si>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</si>
  <si>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</si>
  <si>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</si>
  <si>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</si>
  <si>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</si>
  <si>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</si>
  <si>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</si>
  <si>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</si>
  <si>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</si>
  <si>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</si>
  <si>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</si>
  <si>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</si>
  <si>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</si>
  <si>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</si>
  <si>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</si>
  <si>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</si>
  <si>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</si>
  <si>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</si>
  <si>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</si>
  <si>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</si>
  <si>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</si>
  <si>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</si>
  <si>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</si>
  <si>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</si>
  <si>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</si>
  <si>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</si>
  <si>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</si>
  <si>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</si>
  <si>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</si>
  <si>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</si>
  <si>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</si>
  <si>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</si>
  <si>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</si>
  <si>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</si>
  <si>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</si>
  <si>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</si>
  <si>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</si>
  <si>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</si>
  <si>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</si>
  <si>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</si>
  <si>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</si>
  <si>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</si>
  <si>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</si>
  <si>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</si>
  <si>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</si>
  <si>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</si>
  <si>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</si>
  <si>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</si>
  <si>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</si>
  <si>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</si>
  <si>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</si>
  <si>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</si>
  <si>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</si>
  <si>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</si>
  <si>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</si>
  <si>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</si>
  <si>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</si>
  <si>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</si>
  <si>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</si>
  <si>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</si>
  <si>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</si>
  <si>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</si>
  <si>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</si>
  <si>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</si>
  <si>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</si>
  <si>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</si>
  <si>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</si>
  <si>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</si>
  <si>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</si>
  <si>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</si>
  <si>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</si>
  <si>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</si>
  <si>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</si>
  <si>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</si>
  <si>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</si>
  <si>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</si>
  <si>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</si>
  <si>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</si>
  <si>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</si>
  <si>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</si>
  <si>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</si>
  <si>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</si>
  <si>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</si>
  <si>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</si>
  <si>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</si>
  <si>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</si>
  <si>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</si>
  <si>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</si>
  <si>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</si>
  <si>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</si>
  <si>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</si>
  <si>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</si>
  <si>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</si>
  <si>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</si>
  <si>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</si>
  <si>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</si>
  <si>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</si>
  <si>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</si>
  <si>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</si>
  <si>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</si>
  <si>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</si>
  <si>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</si>
  <si>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</si>
  <si>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</si>
  <si>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</si>
  <si>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</si>
  <si>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</si>
  <si>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</si>
  <si>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</si>
  <si>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</si>
  <si>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</si>
  <si>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</si>
  <si>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</si>
  <si>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</si>
  <si>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</si>
  <si>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</si>
  <si>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</si>
  <si>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</si>
  <si>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</si>
  <si>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</si>
  <si>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</si>
  <si>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</si>
  <si>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</si>
  <si>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</si>
  <si>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</si>
  <si>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</si>
  <si>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</si>
  <si>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</si>
  <si>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</si>
  <si>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</si>
  <si>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</si>
  <si>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</si>
  <si>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</si>
  <si>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</si>
  <si>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</si>
  <si>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</si>
  <si>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</si>
  <si>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</si>
  <si>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</si>
  <si>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</si>
  <si>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</si>
  <si>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</si>
  <si>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</si>
  <si>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</si>
  <si>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</si>
  <si>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</si>
  <si>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</si>
  <si>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</si>
  <si>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</si>
  <si>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</si>
  <si>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</si>
  <si>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</si>
  <si>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</si>
  <si>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</si>
  <si>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</si>
  <si>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</si>
  <si>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</si>
  <si>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</si>
  <si>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</si>
  <si>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</si>
  <si>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</si>
  <si>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</si>
  <si>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</si>
  <si>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</si>
  <si>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</si>
  <si>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</si>
  <si>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</si>
  <si>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</si>
  <si>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</si>
  <si>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</si>
  <si>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</si>
  <si>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</si>
  <si>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</si>
  <si>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</si>
  <si>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</si>
  <si>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</si>
  <si>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</si>
  <si>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</si>
  <si>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</si>
  <si>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</si>
  <si>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</si>
  <si>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</si>
  <si>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</si>
  <si>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</si>
  <si>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</si>
  <si>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</si>
  <si>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</si>
  <si>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</si>
  <si>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</si>
  <si>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</si>
  <si>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</si>
  <si>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</si>
  <si>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</si>
  <si>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</si>
  <si>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</si>
  <si>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</si>
  <si>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</si>
  <si>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</si>
  <si>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</si>
  <si>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</si>
  <si>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</si>
  <si>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</si>
  <si>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</si>
  <si>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</si>
  <si>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</si>
  <si>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</si>
  <si>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</si>
  <si>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</si>
  <si>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</si>
  <si>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</si>
  <si>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</si>
  <si>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</si>
  <si>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</si>
  <si>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</si>
  <si>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</si>
  <si>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</si>
  <si>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</si>
  <si>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</si>
  <si>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</si>
  <si>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</si>
  <si>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</si>
  <si>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</si>
  <si>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</si>
  <si>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</si>
  <si>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</si>
  <si>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</si>
  <si>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</si>
  <si>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</si>
  <si>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</si>
  <si>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</si>
  <si>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</si>
  <si>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</si>
  <si>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</si>
  <si>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</si>
  <si>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</si>
  <si>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</si>
  <si>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</si>
  <si>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</si>
  <si>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</si>
  <si>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</si>
  <si>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</si>
  <si>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</si>
  <si>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</si>
  <si>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</si>
  <si>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</si>
  <si>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</si>
  <si>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</si>
  <si>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</si>
  <si>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</si>
  <si>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</si>
  <si>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</si>
  <si>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</si>
  <si>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</si>
  <si>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</si>
  <si>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</si>
  <si>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</si>
  <si>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</si>
  <si>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</si>
  <si>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</si>
  <si>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</si>
  <si>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</si>
  <si>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</si>
  <si>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</si>
  <si>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</si>
  <si>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</si>
  <si>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</si>
  <si>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</si>
  <si>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</si>
  <si>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</si>
  <si>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</si>
  <si>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</si>
  <si>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</si>
  <si>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</si>
  <si>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</si>
  <si>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</si>
  <si>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</si>
  <si>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</si>
  <si>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</si>
  <si>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</si>
  <si>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</si>
  <si>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</si>
  <si>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</si>
  <si>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</si>
  <si>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</si>
  <si>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</si>
  <si>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</si>
  <si>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</si>
  <si>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</si>
  <si>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</si>
  <si>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</si>
  <si>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</si>
  <si>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</si>
  <si>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</si>
  <si>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</si>
  <si>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</si>
  <si>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</si>
  <si>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</si>
  <si>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</si>
  <si>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</si>
  <si>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</si>
  <si>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</si>
  <si>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</si>
  <si>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</si>
  <si>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</si>
  <si>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</si>
  <si>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</si>
  <si>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</si>
  <si>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</si>
  <si>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</si>
  <si>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</si>
  <si>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</si>
  <si>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</si>
  <si>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</si>
  <si>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</si>
  <si>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</si>
  <si>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</si>
  <si>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</si>
  <si>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</si>
  <si>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</si>
  <si>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</si>
  <si>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</si>
  <si>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</si>
  <si>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</si>
  <si>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</si>
  <si>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</si>
  <si>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</si>
  <si>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</si>
  <si>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</si>
  <si>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</si>
  <si>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</si>
  <si>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</si>
  <si>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</si>
  <si>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</si>
  <si>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</si>
  <si>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</si>
  <si>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</si>
  <si>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</si>
  <si>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</si>
  <si>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</si>
  <si>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</si>
  <si>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</si>
  <si>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</si>
  <si>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</si>
  <si>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</si>
  <si>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</si>
  <si>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</si>
  <si>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</si>
  <si>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</si>
  <si>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</si>
  <si>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</si>
  <si>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</si>
  <si>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</si>
  <si>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</si>
  <si>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</si>
  <si>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</si>
  <si>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</si>
  <si>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</si>
  <si>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</si>
  <si>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</si>
  <si>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</si>
  <si>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</si>
  <si>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</si>
  <si>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</si>
  <si>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</si>
  <si>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</si>
  <si>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</si>
  <si>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</si>
  <si>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</si>
  <si>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</si>
  <si>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</si>
  <si>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</si>
  <si>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</si>
  <si>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</si>
  <si>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</si>
  <si>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</si>
  <si>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</si>
  <si>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</si>
  <si>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</si>
  <si>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</si>
  <si>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</si>
  <si>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</si>
  <si>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</si>
  <si>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</si>
  <si>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</si>
  <si>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</si>
  <si>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</si>
  <si>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</si>
  <si>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</si>
  <si>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</si>
  <si>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</si>
  <si>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</si>
  <si>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</si>
  <si>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</si>
  <si>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</si>
  <si>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</si>
  <si>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</si>
  <si>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</si>
  <si>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</si>
  <si>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</si>
  <si>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</si>
  <si>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</si>
  <si>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</si>
  <si>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</si>
  <si>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</si>
  <si>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</si>
  <si>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</si>
  <si>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</si>
  <si>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</si>
  <si>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</si>
  <si>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</si>
  <si>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</si>
  <si>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</si>
  <si>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</si>
  <si>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</si>
  <si>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</si>
  <si>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</si>
  <si>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</si>
  <si>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</si>
  <si>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</si>
  <si>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</si>
  <si>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</si>
  <si>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</si>
  <si>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</si>
  <si>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</si>
  <si>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</si>
  <si>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</si>
  <si>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</si>
  <si>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</si>
  <si>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</si>
  <si>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</si>
  <si>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</si>
  <si>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</si>
  <si>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</si>
  <si>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</si>
  <si>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</si>
  <si>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</si>
  <si>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</si>
  <si>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</si>
  <si>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</si>
  <si>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</si>
  <si>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</si>
  <si>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</si>
  <si>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</si>
  <si>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</si>
  <si>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</si>
  <si>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</si>
  <si>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</si>
  <si>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</si>
  <si>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</si>
  <si>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</si>
  <si>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</si>
  <si>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</si>
  <si>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</si>
  <si>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</si>
  <si>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</si>
  <si>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</si>
  <si>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</si>
  <si>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</si>
  <si>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</si>
  <si>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</si>
  <si>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</si>
  <si>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</si>
  <si>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</si>
  <si>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</si>
  <si>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</si>
  <si>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</si>
  <si>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</si>
  <si>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</si>
  <si>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</si>
  <si>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</si>
  <si>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</si>
  <si>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</si>
  <si>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</si>
  <si>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</si>
  <si>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</si>
  <si>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</si>
  <si>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</si>
  <si>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</si>
  <si>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</si>
  <si>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</si>
  <si>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</si>
  <si>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</si>
  <si>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</si>
  <si>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</si>
  <si>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</si>
  <si>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</si>
  <si>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</si>
  <si>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</si>
  <si>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</si>
  <si>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</si>
  <si>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</si>
  <si>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</si>
  <si>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</si>
  <si>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</si>
  <si>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</si>
  <si>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</si>
  <si>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</si>
  <si>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</si>
  <si>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</si>
  <si>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</si>
  <si>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</si>
  <si>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</si>
  <si>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</si>
  <si>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</si>
  <si>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</si>
  <si>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</si>
  <si>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</si>
  <si>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</si>
  <si>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</si>
  <si>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</si>
  <si>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</si>
  <si>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</si>
  <si>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</si>
  <si>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</si>
  <si>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</si>
  <si>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</si>
  <si>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</si>
  <si>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</si>
  <si>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</si>
  <si>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</si>
  <si>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</si>
  <si>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</si>
  <si>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</si>
  <si>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</si>
  <si>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</si>
  <si>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</si>
  <si>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</si>
  <si>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</si>
  <si>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</si>
  <si>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</si>
  <si>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</si>
  <si>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</si>
  <si>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</si>
  <si>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</si>
  <si>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</si>
  <si>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</si>
  <si>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</si>
  <si>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</si>
  <si>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</si>
  <si>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</si>
  <si>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</si>
  <si>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</si>
  <si>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</si>
  <si>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</si>
  <si>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</si>
  <si>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</si>
  <si>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</si>
  <si>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</si>
  <si>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</si>
  <si>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</si>
  <si>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</si>
  <si>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</si>
  <si>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</si>
  <si>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</si>
  <si>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</si>
  <si>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</si>
  <si>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</si>
  <si>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</si>
  <si>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</si>
  <si>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</si>
  <si>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</si>
  <si>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</si>
  <si>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</si>
  <si>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</si>
  <si>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</si>
  <si>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</si>
  <si>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</si>
  <si>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</si>
  <si>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</si>
  <si>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</si>
  <si>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</si>
  <si>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</si>
  <si>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</si>
  <si>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</si>
  <si>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</si>
  <si>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</si>
  <si>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</si>
  <si>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</si>
  <si>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</si>
  <si>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</si>
  <si>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</si>
  <si>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</si>
  <si>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</si>
  <si>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</si>
  <si>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</si>
  <si>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</si>
  <si>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</si>
  <si>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</si>
  <si>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</si>
  <si>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</si>
  <si>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</si>
  <si>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</si>
  <si>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</si>
  <si>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</si>
  <si>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</si>
  <si>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</si>
  <si>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</si>
  <si>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</si>
  <si>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</si>
  <si>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</si>
  <si>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</si>
  <si>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</si>
  <si>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</si>
  <si>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</si>
  <si>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</si>
  <si>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</si>
  <si>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</si>
  <si>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</si>
  <si>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</si>
  <si>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</si>
  <si>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</si>
  <si>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</si>
  <si>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</si>
  <si>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</si>
  <si>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</si>
  <si>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</si>
  <si>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</si>
  <si>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</si>
  <si>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</si>
  <si>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</si>
  <si>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</si>
  <si>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</si>
  <si>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</si>
  <si>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</si>
  <si>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</si>
  <si>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</si>
  <si>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</si>
  <si>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</si>
  <si>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</si>
  <si>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</si>
  <si>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</si>
  <si>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</si>
  <si>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</si>
  <si>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</si>
  <si>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</si>
  <si>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</si>
  <si>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</si>
  <si>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</si>
  <si>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</si>
  <si>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</si>
  <si>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</si>
  <si>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</si>
  <si>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</si>
  <si>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</si>
  <si>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</si>
  <si>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</si>
  <si>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</si>
  <si>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</si>
  <si>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</si>
  <si>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</si>
  <si>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</si>
  <si>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</si>
  <si>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</si>
  <si>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</si>
  <si>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</si>
  <si>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</si>
  <si>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</si>
  <si>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</si>
  <si>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</si>
  <si>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</si>
  <si>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</si>
  <si>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</si>
  <si>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</si>
  <si>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</si>
  <si>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</si>
  <si>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</si>
  <si>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</si>
  <si>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</si>
  <si>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</si>
  <si>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</si>
  <si>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</si>
  <si>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</si>
  <si>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</si>
  <si>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</si>
  <si>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</si>
  <si>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</si>
  <si>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</si>
  <si>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</si>
  <si>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</si>
  <si>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</si>
  <si>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</si>
  <si>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</si>
  <si>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</si>
  <si>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</si>
  <si>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</si>
  <si>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</si>
  <si>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</si>
  <si>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</si>
  <si>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</si>
  <si>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</si>
  <si>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</si>
  <si>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</si>
  <si>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</si>
  <si>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</si>
  <si>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</si>
  <si>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</si>
  <si>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</si>
  <si>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</si>
  <si>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</si>
  <si>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</si>
  <si>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</si>
  <si>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</si>
  <si>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</si>
  <si>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</si>
  <si>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</si>
  <si>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</si>
  <si>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</si>
  <si>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</si>
  <si>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</si>
  <si>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</si>
  <si>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</si>
  <si>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</si>
  <si>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</si>
  <si>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</si>
  <si>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</si>
  <si>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</si>
  <si>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</si>
  <si>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</si>
  <si>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</si>
  <si>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</si>
  <si>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</si>
  <si>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</si>
  <si>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</si>
  <si>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</si>
  <si>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</si>
  <si>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</si>
  <si>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</si>
  <si>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</si>
  <si>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</si>
  <si>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</si>
  <si>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</si>
  <si>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</si>
  <si>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</si>
  <si>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</si>
  <si>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</si>
  <si>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</si>
  <si>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</si>
  <si>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</si>
  <si>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</si>
  <si>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</si>
  <si>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</si>
  <si>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</si>
  <si>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</si>
  <si>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</si>
  <si>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</si>
  <si>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</si>
  <si>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</si>
  <si>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</si>
  <si>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</si>
  <si>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</si>
  <si>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</si>
  <si>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</si>
  <si>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</si>
  <si>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</si>
  <si>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</si>
  <si>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</si>
  <si>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</si>
  <si>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</si>
  <si>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</si>
  <si>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</si>
  <si>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</si>
  <si>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</si>
  <si>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</si>
  <si>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</si>
  <si>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</si>
  <si>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</si>
  <si>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</si>
  <si>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</si>
  <si>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</si>
  <si>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</si>
  <si>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</si>
  <si>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</si>
  <si>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</si>
  <si>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</si>
  <si>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</si>
  <si>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</si>
  <si>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</si>
  <si>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</si>
  <si>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</si>
  <si>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</si>
  <si>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</si>
  <si>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</si>
  <si>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</si>
  <si>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</si>
  <si>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</si>
  <si>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</si>
  <si>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</si>
  <si>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</si>
  <si>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</si>
  <si>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</si>
  <si>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</si>
  <si>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</si>
  <si>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</si>
  <si>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</si>
  <si>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</si>
  <si>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</si>
  <si>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</si>
  <si>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</si>
  <si>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</si>
  <si>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</si>
  <si>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</si>
  <si>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</si>
  <si>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</si>
  <si>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</si>
  <si>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</si>
  <si>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</si>
  <si>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</si>
  <si>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</si>
  <si>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</si>
  <si>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</si>
  <si>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</si>
  <si>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</si>
  <si>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</si>
  <si>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</si>
  <si>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</si>
  <si>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</si>
  <si>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</si>
  <si>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</si>
  <si>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</si>
  <si>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</si>
  <si>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</si>
  <si>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</si>
  <si>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</si>
  <si>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</si>
  <si>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</si>
  <si>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</si>
  <si>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</si>
  <si>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</si>
  <si>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</si>
  <si>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</si>
  <si>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</si>
  <si>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</si>
  <si>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</si>
  <si>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</si>
  <si>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</si>
  <si>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</si>
  <si>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</si>
  <si>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</si>
  <si>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</si>
  <si>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</si>
  <si>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</si>
  <si>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</si>
  <si>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</si>
  <si>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</si>
  <si>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</si>
  <si>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</si>
  <si>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</si>
  <si>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</si>
  <si>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</si>
  <si>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</si>
  <si>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</si>
  <si>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</si>
  <si>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</si>
  <si>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</si>
  <si>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</si>
  <si>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</si>
  <si>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</si>
  <si>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</si>
  <si>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</si>
  <si>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</si>
  <si>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</si>
  <si>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</si>
  <si>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</si>
  <si>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</si>
  <si>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</si>
  <si>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</si>
  <si>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</si>
  <si>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</si>
  <si>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</si>
  <si>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</si>
  <si>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</si>
  <si>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</si>
  <si>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</si>
  <si>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</si>
  <si>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</si>
  <si>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</si>
  <si>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</si>
  <si>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</si>
  <si>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</si>
  <si>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</si>
  <si>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</si>
  <si>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</si>
  <si>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</si>
  <si>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</si>
  <si>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</si>
  <si>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</si>
  <si>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</si>
  <si>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</si>
  <si>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</si>
  <si>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</si>
  <si>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</si>
  <si>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</si>
  <si>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</si>
  <si>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</si>
  <si>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</si>
  <si>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</si>
  <si>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</si>
  <si>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</si>
  <si>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</si>
  <si>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</si>
  <si>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</si>
  <si>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</si>
  <si>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</si>
  <si>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</si>
  <si>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</si>
  <si>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</si>
  <si>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</si>
  <si>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</si>
  <si>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</si>
  <si>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</si>
  <si>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</si>
  <si>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</si>
  <si>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</si>
  <si>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</si>
  <si>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</si>
  <si>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</si>
  <si>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</si>
  <si>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</si>
  <si>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</si>
  <si>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</si>
  <si>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</si>
  <si>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</si>
  <si>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</si>
  <si>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</si>
  <si>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</si>
  <si>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</si>
  <si>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</si>
  <si>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</si>
  <si>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</si>
  <si>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</si>
  <si>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</si>
  <si>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</si>
  <si>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</si>
  <si>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</si>
  <si>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</si>
  <si>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</si>
  <si>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</si>
  <si>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</si>
  <si>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</si>
  <si>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</si>
  <si>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</si>
  <si>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</si>
  <si>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</si>
  <si>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</si>
  <si>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</si>
  <si>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</si>
  <si>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</si>
  <si>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</si>
  <si>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</si>
  <si>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</si>
  <si>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</si>
  <si>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</si>
  <si>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</si>
  <si>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</si>
  <si>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</si>
  <si>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</si>
  <si>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</si>
  <si>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</si>
  <si>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</si>
  <si>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</si>
  <si>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</si>
  <si>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</si>
  <si>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</si>
  <si>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</si>
  <si>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</si>
  <si>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</si>
  <si>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</si>
  <si>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</si>
  <si>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</si>
  <si>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</si>
  <si>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</si>
  <si>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</si>
  <si>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</si>
  <si>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</si>
  <si>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</si>
  <si>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</si>
  <si>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</si>
  <si>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</si>
  <si>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</si>
  <si>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</si>
  <si>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</si>
  <si>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</si>
  <si>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</si>
  <si>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</si>
  <si>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</si>
  <si>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</si>
  <si>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</si>
  <si>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</si>
  <si>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</si>
  <si>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</si>
  <si>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</si>
  <si>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</si>
  <si>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</si>
  <si>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</si>
  <si>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</si>
  <si>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</si>
  <si>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</si>
  <si>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</si>
  <si>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</si>
  <si>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</si>
  <si>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</si>
  <si>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</si>
  <si>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</si>
  <si>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</si>
  <si>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</si>
  <si>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</si>
  <si>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</si>
  <si>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</si>
  <si>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</si>
  <si>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</si>
  <si>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</si>
  <si>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</si>
  <si>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</si>
  <si>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</si>
  <si>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</si>
  <si>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</si>
  <si>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</si>
  <si>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</si>
  <si>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</si>
  <si>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</si>
  <si>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</si>
  <si>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</si>
  <si>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</si>
  <si>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</si>
  <si>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</si>
  <si>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</si>
  <si>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</si>
  <si>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</si>
  <si>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</si>
  <si>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</si>
  <si>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</si>
  <si>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</si>
  <si>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</si>
  <si>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</si>
  <si>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</si>
  <si>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</si>
  <si>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</si>
  <si>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</si>
  <si>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</si>
  <si>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</si>
  <si>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</si>
  <si>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</si>
  <si>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</si>
  <si>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</si>
  <si>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</si>
  <si>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</si>
  <si>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</si>
  <si>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</si>
  <si>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</si>
  <si>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</si>
  <si>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</si>
  <si>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</si>
  <si>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</si>
  <si>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</si>
  <si>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</si>
  <si>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</si>
  <si>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</si>
  <si>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</si>
  <si>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</si>
  <si>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</si>
  <si>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</si>
  <si>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</si>
  <si>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</si>
  <si>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</si>
  <si>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</si>
  <si>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</si>
  <si>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</si>
  <si>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</si>
  <si>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</si>
  <si>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</si>
  <si>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</si>
  <si>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</si>
  <si>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</si>
  <si>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</si>
  <si>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</si>
  <si>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</si>
  <si>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</si>
  <si>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</si>
  <si>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</si>
  <si>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</si>
  <si>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</si>
  <si>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</si>
  <si>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</si>
  <si>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</si>
  <si>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</si>
  <si>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</si>
  <si>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</si>
  <si>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</si>
  <si>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</si>
  <si>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</si>
  <si>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</si>
  <si>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</si>
  <si>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</si>
  <si>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</si>
  <si>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</si>
  <si>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</si>
  <si>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</si>
  <si>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</si>
  <si>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</si>
  <si>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</si>
  <si>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</si>
  <si>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</si>
  <si>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</si>
  <si>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</si>
  <si>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</si>
  <si>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</si>
  <si>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</si>
  <si>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</si>
  <si>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</si>
  <si>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</si>
  <si>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</si>
  <si>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</si>
  <si>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</si>
  <si>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</si>
  <si>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</si>
  <si>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</si>
  <si>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</si>
  <si>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</si>
  <si>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</si>
  <si>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</si>
  <si>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</si>
  <si>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</si>
  <si>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</si>
  <si>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</si>
  <si>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</si>
  <si>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</si>
  <si>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</si>
  <si>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</si>
  <si>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</si>
  <si>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</si>
  <si>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</si>
  <si>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</si>
  <si>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</si>
  <si>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</si>
  <si>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</si>
  <si>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</si>
  <si>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</si>
  <si>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</si>
  <si>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</si>
  <si>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</si>
  <si>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</si>
  <si>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</si>
  <si>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</si>
  <si>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</si>
  <si>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</si>
  <si>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</si>
  <si>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</si>
  <si>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</si>
  <si>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</si>
  <si>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</si>
  <si>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</si>
  <si>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</si>
  <si>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</si>
  <si>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</si>
  <si>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</si>
  <si>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</si>
  <si>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</si>
  <si>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</si>
  <si>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</si>
  <si>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</si>
  <si>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</si>
  <si>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</si>
  <si>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</si>
  <si>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</si>
  <si>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</si>
  <si>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</si>
  <si>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</si>
  <si>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</si>
  <si>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</si>
  <si>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</si>
  <si>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</si>
  <si>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</si>
  <si>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</si>
  <si>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</si>
  <si>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</si>
  <si>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</si>
  <si>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</si>
  <si>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</si>
  <si>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</si>
  <si>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</si>
  <si>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</si>
  <si>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</si>
  <si>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</si>
  <si>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</si>
  <si>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</si>
  <si>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</si>
  <si>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</si>
  <si>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</si>
  <si>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</si>
  <si>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</si>
  <si>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</si>
  <si>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</si>
  <si>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</si>
  <si>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</si>
  <si>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</si>
  <si>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</si>
  <si>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</si>
  <si>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</si>
  <si>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</si>
  <si>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</si>
  <si>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</si>
  <si>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</si>
  <si>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</si>
  <si>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</si>
  <si>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</si>
  <si>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</si>
  <si>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</si>
  <si>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</si>
  <si>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</si>
  <si>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</si>
  <si>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</si>
  <si>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</si>
  <si>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</si>
  <si>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</si>
  <si>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</si>
  <si>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</si>
  <si>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</si>
  <si>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</si>
  <si>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</si>
  <si>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</si>
  <si>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</si>
  <si>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</si>
  <si>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</si>
  <si>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</si>
  <si>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</si>
  <si>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</si>
  <si>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</si>
  <si>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</si>
  <si>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</si>
  <si>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</si>
  <si>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</si>
  <si>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</si>
  <si>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</si>
  <si>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</si>
  <si>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</si>
  <si>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</si>
  <si>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</si>
  <si>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</si>
  <si>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</si>
  <si>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</si>
  <si>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</si>
  <si>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</si>
  <si>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</si>
  <si>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</si>
  <si>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</si>
  <si>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</si>
  <si>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</si>
  <si>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</si>
  <si>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</si>
  <si>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</si>
  <si>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</si>
  <si>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</si>
  <si>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</si>
  <si>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</si>
  <si>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</si>
  <si>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</si>
  <si>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</si>
  <si>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</si>
  <si>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</si>
  <si>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</si>
  <si>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</si>
  <si>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</si>
  <si>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</si>
  <si>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</si>
  <si>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</si>
  <si>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</si>
  <si>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</si>
  <si>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</si>
  <si>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</si>
  <si>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</si>
  <si>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</si>
  <si>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</si>
  <si>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</si>
  <si>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</si>
  <si>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</si>
  <si>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</si>
  <si>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</si>
  <si>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</si>
  <si>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</si>
  <si>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</si>
  <si>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</si>
  <si>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</si>
  <si>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</si>
  <si>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</si>
  <si>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</si>
  <si>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</si>
  <si>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</si>
  <si>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</si>
  <si>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</si>
  <si>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</si>
  <si>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</si>
  <si>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</si>
  <si>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</si>
  <si>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</si>
  <si>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</si>
  <si>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</si>
  <si>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</si>
  <si>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</si>
  <si>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</si>
  <si>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</si>
  <si>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</si>
  <si>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</si>
  <si>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</si>
  <si>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</si>
  <si>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</si>
  <si>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</si>
  <si>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</si>
  <si>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</si>
  <si>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</si>
  <si>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</si>
  <si>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</si>
  <si>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</si>
  <si>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</si>
  <si>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</si>
  <si>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</si>
  <si>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</si>
  <si>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</si>
  <si>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</si>
  <si>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</si>
  <si>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</si>
  <si>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</si>
  <si>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</si>
  <si>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</si>
  <si>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</si>
  <si>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</si>
  <si>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</si>
  <si>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</si>
  <si>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</si>
  <si>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</si>
  <si>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</si>
  <si>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</si>
  <si>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</si>
  <si>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</si>
  <si>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</si>
  <si>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</si>
  <si>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</si>
  <si>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</si>
  <si>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</si>
  <si>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</si>
  <si>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</si>
  <si>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</si>
  <si>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</si>
  <si>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</si>
  <si>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</si>
  <si>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</si>
  <si>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</si>
  <si>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</si>
  <si>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</si>
  <si>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</si>
  <si>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</si>
  <si>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</si>
  <si>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</si>
  <si>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</si>
  <si>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</si>
  <si>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</si>
  <si>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</si>
  <si>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</si>
  <si>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</si>
  <si>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</si>
  <si>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</si>
  <si>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</si>
  <si>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</si>
  <si>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</si>
  <si>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</si>
  <si>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</si>
  <si>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</si>
  <si>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</si>
  <si>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</si>
  <si>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</si>
  <si>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</si>
  <si>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</si>
  <si>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</si>
  <si>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</si>
  <si>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</si>
  <si>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</si>
  <si>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</si>
  <si>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</si>
  <si>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</si>
  <si>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</si>
  <si>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</si>
  <si>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</si>
  <si>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</si>
  <si>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</si>
  <si>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</si>
  <si>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</si>
  <si>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</si>
  <si>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</si>
  <si>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</si>
  <si>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</si>
  <si>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</si>
  <si>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</si>
  <si>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</si>
  <si>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</si>
  <si>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</si>
  <si>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</si>
  <si>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</si>
  <si>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</si>
  <si>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</si>
  <si>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</si>
  <si>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</si>
  <si>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</si>
  <si>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</si>
  <si>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</si>
  <si>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</si>
  <si>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</si>
  <si>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</si>
  <si>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</si>
  <si>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</si>
  <si>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</si>
  <si>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</si>
  <si>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</si>
  <si>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</si>
  <si>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</si>
  <si>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</si>
  <si>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</si>
  <si>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</si>
  <si>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</si>
  <si>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</si>
  <si>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</si>
  <si>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</si>
  <si>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</si>
  <si>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</si>
  <si>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</si>
  <si>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</si>
  <si>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</si>
  <si>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</si>
  <si>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</si>
  <si>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</si>
  <si>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</si>
  <si>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</si>
  <si>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</si>
  <si>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</si>
  <si>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</si>
  <si>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</si>
  <si>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</si>
  <si>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</si>
  <si>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</si>
  <si>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</si>
  <si>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</si>
  <si>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</si>
  <si>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</si>
  <si>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</si>
  <si>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</si>
  <si>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</si>
  <si>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</si>
  <si>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</si>
  <si>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</si>
  <si>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</si>
  <si>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</si>
  <si>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</si>
  <si>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</si>
  <si>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</si>
  <si>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</si>
  <si>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</si>
  <si>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</si>
  <si>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</si>
  <si>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</si>
  <si>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</si>
  <si>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</si>
  <si>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</si>
  <si>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</si>
  <si>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</si>
  <si>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</si>
  <si>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</si>
  <si>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</si>
  <si>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</si>
  <si>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</si>
  <si>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</si>
  <si>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</si>
  <si>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</si>
  <si>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</si>
  <si>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</si>
  <si>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</si>
  <si>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</si>
  <si>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</si>
  <si>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</si>
  <si>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</si>
  <si>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</si>
  <si>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</si>
  <si>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</si>
  <si>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</si>
  <si>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</si>
  <si>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</si>
  <si>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</si>
  <si>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</si>
  <si>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</si>
  <si>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</si>
  <si>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</si>
  <si>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</si>
  <si>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</si>
  <si>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</si>
  <si>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</si>
  <si>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</si>
  <si>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</si>
  <si>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</si>
  <si>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</si>
  <si>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</si>
  <si>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</si>
  <si>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</si>
  <si>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</si>
  <si>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</si>
  <si>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</si>
  <si>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</si>
  <si>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</si>
  <si>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</si>
  <si>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</si>
  <si>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</si>
  <si>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</si>
  <si>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</si>
  <si>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</si>
  <si>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</si>
  <si>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</si>
  <si>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</si>
  <si>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</si>
  <si>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</si>
  <si>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</si>
  <si>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</si>
  <si>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</si>
  <si>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</si>
  <si>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</si>
  <si>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</si>
  <si>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</si>
  <si>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</si>
  <si>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</si>
  <si>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</si>
  <si>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</si>
  <si>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</si>
  <si>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</si>
  <si>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</si>
  <si>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</si>
  <si>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</si>
  <si>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</si>
  <si>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</si>
  <si>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</si>
  <si>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</si>
  <si>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</si>
  <si>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</si>
  <si>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</si>
  <si>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</si>
  <si>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</si>
  <si>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</si>
  <si>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</si>
  <si>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</si>
  <si>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</si>
  <si>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</si>
  <si>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</si>
  <si>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</si>
  <si>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</si>
  <si>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</si>
  <si>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</si>
  <si>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</si>
  <si>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</si>
  <si>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</si>
  <si>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</si>
  <si>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</si>
  <si>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</si>
  <si>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</si>
  <si>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</si>
  <si>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</si>
  <si>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</si>
  <si>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</si>
  <si>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</si>
  <si>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</si>
  <si>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</si>
  <si>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</si>
  <si>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</si>
  <si>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</si>
  <si>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</si>
  <si>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</si>
  <si>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</si>
  <si>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</si>
  <si>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</si>
  <si>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</si>
  <si>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</si>
  <si>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</si>
  <si>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</si>
  <si>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</si>
  <si>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</si>
  <si>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</si>
  <si>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</si>
  <si>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</si>
  <si>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</si>
  <si>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</si>
  <si>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</si>
  <si>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</si>
  <si>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</si>
  <si>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</si>
  <si>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</si>
  <si>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</si>
  <si>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</si>
  <si>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</si>
  <si>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</si>
  <si>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</si>
  <si>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</si>
  <si>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</si>
  <si>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</si>
  <si>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</si>
  <si>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</si>
  <si>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</si>
  <si>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</si>
  <si>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</si>
  <si>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</si>
  <si>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</si>
  <si>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</si>
  <si>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</si>
  <si>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</si>
  <si>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</si>
  <si>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</si>
  <si>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</si>
  <si>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</si>
  <si>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</si>
  <si>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</si>
  <si>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</si>
  <si>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</si>
  <si>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</si>
  <si>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</si>
  <si>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</si>
  <si>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</si>
  <si>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</si>
  <si>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</si>
  <si>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</si>
  <si>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</si>
  <si>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</si>
  <si>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</si>
  <si>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</si>
  <si>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</si>
  <si>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</si>
  <si>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</si>
  <si>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</si>
  <si>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</si>
  <si>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</si>
  <si>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</si>
  <si>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</si>
  <si>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</si>
  <si>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</si>
  <si>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</si>
  <si>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</si>
  <si>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</si>
  <si>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</si>
  <si>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</si>
  <si>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</si>
  <si>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</si>
  <si>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</si>
  <si>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</si>
  <si>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</si>
  <si>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</si>
  <si>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</si>
  <si>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</si>
  <si>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</si>
  <si>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</si>
  <si>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</si>
  <si>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</si>
  <si>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</si>
  <si>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</si>
  <si>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</si>
  <si>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</si>
  <si>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</si>
  <si>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</si>
  <si>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</si>
  <si>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</si>
  <si>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</si>
  <si>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</si>
  <si>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</si>
  <si>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</si>
  <si>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</si>
  <si>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</si>
  <si>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</si>
  <si>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</si>
  <si>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</si>
  <si>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</si>
  <si>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</si>
  <si>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</si>
  <si>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</si>
  <si>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</si>
  <si>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</si>
  <si>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</si>
  <si>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</si>
  <si>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</si>
  <si>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</si>
  <si>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</si>
  <si>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</si>
  <si>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</si>
  <si>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</si>
  <si>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</si>
  <si>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</si>
  <si>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</si>
  <si>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</si>
  <si>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</si>
  <si>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</si>
  <si>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</si>
  <si>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</si>
  <si>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</si>
  <si>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</si>
  <si>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</si>
  <si>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</si>
  <si>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</si>
  <si>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</si>
  <si>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</si>
  <si>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</si>
  <si>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</si>
  <si>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</si>
  <si>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</si>
  <si>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</si>
  <si>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</si>
  <si>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</si>
  <si>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</si>
  <si>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</si>
  <si>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</si>
  <si>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</si>
  <si>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</si>
  <si>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</si>
  <si>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</si>
  <si>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</si>
  <si>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</si>
  <si>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</si>
  <si>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</si>
  <si>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</si>
  <si>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</si>
  <si>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</si>
  <si>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</si>
  <si>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</si>
  <si>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</si>
  <si>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</si>
  <si>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</si>
  <si>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</si>
  <si>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</si>
  <si>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</si>
  <si>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</si>
  <si>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</si>
  <si>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</si>
  <si>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</si>
  <si>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</si>
  <si>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</si>
  <si>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</si>
  <si>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</si>
  <si>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</si>
  <si>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</si>
  <si>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</si>
  <si>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</si>
  <si>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</si>
  <si>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</si>
  <si>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</si>
  <si>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</si>
  <si>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</si>
  <si>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</si>
  <si>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</si>
  <si>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</si>
  <si>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</si>
  <si>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</si>
  <si>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</si>
  <si>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</si>
  <si>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</si>
  <si>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</si>
  <si>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</si>
  <si>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</si>
  <si>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</si>
  <si>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</si>
  <si>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</si>
  <si>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</si>
  <si>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</si>
  <si>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</si>
  <si>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</si>
  <si>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</si>
  <si>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</si>
  <si>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</si>
  <si>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</si>
  <si>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</si>
  <si>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</si>
  <si>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</si>
  <si>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</si>
  <si>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</si>
  <si>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</si>
  <si>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</si>
  <si>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</si>
  <si>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</si>
  <si>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</si>
  <si>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</si>
  <si>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</si>
  <si>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</si>
  <si>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</si>
  <si>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</si>
  <si>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</si>
  <si>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</si>
  <si>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</si>
  <si>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</si>
  <si>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</si>
  <si>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</si>
  <si>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</si>
  <si>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</si>
  <si>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</si>
  <si>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</si>
  <si>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</si>
  <si>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</si>
  <si>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</si>
  <si>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</si>
  <si>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</si>
  <si>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</si>
  <si>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</si>
  <si>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</si>
  <si>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</si>
  <si>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</si>
  <si>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</si>
  <si>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</si>
  <si>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</si>
  <si>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</si>
  <si>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</si>
  <si>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</si>
  <si>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</si>
  <si>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</si>
  <si>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</si>
  <si>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</si>
  <si>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</si>
  <si>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</si>
  <si>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</si>
  <si>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</si>
  <si>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</si>
  <si>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</si>
  <si>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</si>
  <si>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</si>
  <si>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</si>
  <si>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</si>
  <si>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</si>
  <si>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</si>
  <si>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</si>
  <si>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</si>
  <si>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</si>
  <si>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</si>
  <si>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</si>
  <si>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</si>
  <si>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</si>
  <si>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</si>
  <si>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</si>
  <si>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</si>
  <si>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</si>
  <si>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</si>
  <si>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</si>
  <si>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</si>
  <si>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</si>
  <si>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</si>
  <si>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</si>
  <si>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</si>
  <si>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</si>
  <si>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</si>
  <si>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</si>
  <si>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</si>
  <si>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</si>
  <si>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</si>
  <si>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</si>
  <si>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</si>
  <si>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</si>
  <si>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</si>
  <si>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</si>
  <si>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</si>
  <si>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</si>
  <si>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</si>
  <si>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</si>
  <si>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</si>
  <si>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</si>
  <si>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</si>
  <si>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</si>
  <si>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</si>
  <si>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</si>
  <si>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</si>
  <si>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</si>
  <si>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</si>
  <si>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</si>
  <si>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</si>
  <si>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</si>
  <si>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</si>
  <si>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</si>
  <si>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</si>
  <si>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</si>
  <si>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</si>
  <si>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</si>
  <si>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</si>
  <si>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</si>
  <si>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</si>
  <si>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</si>
  <si>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</si>
  <si>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</si>
  <si>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</si>
  <si>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</si>
  <si>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</si>
  <si>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</si>
  <si>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</si>
  <si>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</si>
  <si>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</si>
  <si>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</si>
  <si>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</si>
  <si>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</si>
  <si>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</si>
  <si>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</si>
  <si>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</si>
  <si>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</si>
  <si>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</si>
  <si>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</si>
  <si>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</si>
  <si>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</si>
  <si>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</si>
  <si>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</si>
  <si>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</si>
  <si>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</si>
  <si>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</si>
  <si>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</si>
  <si>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</si>
  <si>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</si>
  <si>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</si>
  <si>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</si>
  <si>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</si>
  <si>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</si>
  <si>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</si>
  <si>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</si>
  <si>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</si>
  <si>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</si>
  <si>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</si>
  <si>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</si>
  <si>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</si>
  <si>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</si>
  <si>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</si>
  <si>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</si>
  <si>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</si>
  <si>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</si>
  <si>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</si>
  <si>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</si>
  <si>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</si>
  <si>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</si>
  <si>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</si>
  <si>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</si>
  <si>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</si>
  <si>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</si>
  <si>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</si>
  <si>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</si>
  <si>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</si>
  <si>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</si>
  <si>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</si>
  <si>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</si>
  <si>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</si>
  <si>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</si>
  <si>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</si>
  <si>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</si>
  <si>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</si>
  <si>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</si>
  <si>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</si>
  <si>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</si>
  <si>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</si>
  <si>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</si>
  <si>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</si>
  <si>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</si>
  <si>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</si>
  <si>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</si>
  <si>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</si>
  <si>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</si>
  <si>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</si>
  <si>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</si>
  <si>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</si>
  <si>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</si>
  <si>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</si>
  <si>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</si>
  <si>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</si>
  <si>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</si>
  <si>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</si>
  <si>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</si>
  <si>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</si>
  <si>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</si>
  <si>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</si>
  <si>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</si>
  <si>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</si>
  <si>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</si>
  <si>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</si>
  <si>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</si>
  <si>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</si>
  <si>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</si>
  <si>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</si>
  <si>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</si>
  <si>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</si>
  <si>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</si>
  <si>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</si>
  <si>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</si>
  <si>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</si>
  <si>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</si>
  <si>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</si>
  <si>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</si>
  <si>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</si>
  <si>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</si>
  <si>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</si>
  <si>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</si>
  <si>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</si>
  <si>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</si>
  <si>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</si>
  <si>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</si>
  <si>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</si>
  <si>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</si>
  <si>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</si>
  <si>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</si>
  <si>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</si>
  <si>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</si>
  <si>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</si>
  <si>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</si>
  <si>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</si>
  <si>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</si>
  <si>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</si>
  <si>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</si>
  <si>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</si>
  <si>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</si>
  <si>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</si>
  <si>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</si>
  <si>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</si>
  <si>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</si>
  <si>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</si>
  <si>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</si>
  <si>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</si>
  <si>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</si>
  <si>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</si>
  <si>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</si>
  <si>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</si>
  <si>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</si>
  <si>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</si>
  <si>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</si>
  <si>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</si>
  <si>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</si>
  <si>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</si>
  <si>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</si>
  <si>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</si>
  <si>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</si>
  <si>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</si>
  <si>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</si>
  <si>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</si>
  <si>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</si>
  <si>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</si>
  <si>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</si>
  <si>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</si>
  <si>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</si>
  <si>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</si>
  <si>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</si>
  <si>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</si>
  <si>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</si>
  <si>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</si>
  <si>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</si>
  <si>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</si>
  <si>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</si>
  <si>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</si>
  <si>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</si>
  <si>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</si>
  <si>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</si>
  <si>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</si>
  <si>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</si>
  <si>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</si>
  <si>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</si>
  <si>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</si>
  <si>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</si>
  <si>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</si>
  <si>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</si>
  <si>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</si>
  <si>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</si>
  <si>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</si>
  <si>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</si>
  <si>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</si>
  <si>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</si>
  <si>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</si>
  <si>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</si>
  <si>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</si>
  <si>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</si>
  <si>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</si>
  <si>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</si>
  <si>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</si>
  <si>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</si>
  <si>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</si>
  <si>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</si>
  <si>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</si>
  <si>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</si>
  <si>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</si>
  <si>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</si>
  <si>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</si>
  <si>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</si>
  <si>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</si>
  <si>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</si>
  <si>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</si>
  <si>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</si>
  <si>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</si>
  <si>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</si>
  <si>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</si>
  <si>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</si>
  <si>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</si>
  <si>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</si>
  <si>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</si>
  <si>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</si>
  <si>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</si>
  <si>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</si>
  <si>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</si>
  <si>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</si>
  <si>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</si>
  <si>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</si>
  <si>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</si>
  <si>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</si>
  <si>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</si>
  <si>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</si>
  <si>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</si>
  <si>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</si>
  <si>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</si>
  <si>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</si>
  <si>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</si>
  <si>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</si>
  <si>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</si>
  <si>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</si>
  <si>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</si>
  <si>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</si>
  <si>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</si>
  <si>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</si>
  <si>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</si>
  <si>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</si>
  <si>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</si>
  <si>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</si>
  <si>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</si>
  <si>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</si>
  <si>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</si>
  <si>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</si>
  <si>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</si>
  <si>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</si>
  <si>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</si>
  <si>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</si>
  <si>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</si>
  <si>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</si>
  <si>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</si>
  <si>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</si>
  <si>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</si>
  <si>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</si>
  <si>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</si>
  <si>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</si>
  <si>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</si>
  <si>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</si>
  <si>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</si>
  <si>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</si>
  <si>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</si>
  <si>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</si>
  <si>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</si>
  <si>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</si>
  <si>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</si>
  <si>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</si>
  <si>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</si>
  <si>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</si>
  <si>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</si>
  <si>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</si>
  <si>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</si>
  <si>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</si>
  <si>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</si>
  <si>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</si>
  <si>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</si>
  <si>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</si>
  <si>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</si>
  <si>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</si>
  <si>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</si>
  <si>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</si>
  <si>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</si>
  <si>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</si>
  <si>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</si>
  <si>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</si>
  <si>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</si>
  <si>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</si>
  <si>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</si>
  <si>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</si>
  <si>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</si>
  <si>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</si>
  <si>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</si>
  <si>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</si>
  <si>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</si>
  <si>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</si>
  <si>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</si>
  <si>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</si>
  <si>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</si>
  <si>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</si>
  <si>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</si>
  <si>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</si>
  <si>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</si>
  <si>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</si>
  <si>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</si>
  <si>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</si>
  <si>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</si>
  <si>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</si>
  <si>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</si>
  <si>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</si>
  <si>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</si>
  <si>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</si>
  <si>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</si>
  <si>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</si>
  <si>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</si>
  <si>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</si>
  <si>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</si>
  <si>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</si>
  <si>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</si>
  <si>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</si>
  <si>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</si>
  <si>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</si>
  <si>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</si>
  <si>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</si>
  <si>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</si>
  <si>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</si>
  <si>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</si>
  <si>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</si>
  <si>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</si>
  <si>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</si>
  <si>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</si>
  <si>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</si>
  <si>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</si>
  <si>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</si>
  <si>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</si>
  <si>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</si>
  <si>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</si>
  <si>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</si>
  <si>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</si>
  <si>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</si>
  <si>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</si>
  <si>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</si>
  <si>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</si>
  <si>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</si>
  <si>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</si>
  <si>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</si>
  <si>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</si>
  <si>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</si>
  <si>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</si>
  <si>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</si>
  <si>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</si>
  <si>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</si>
  <si>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</si>
  <si>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</si>
  <si>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</si>
  <si>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</si>
  <si>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</si>
  <si>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</si>
  <si>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</si>
  <si>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</si>
  <si>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</si>
  <si>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</si>
  <si>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</si>
  <si>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</si>
  <si>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</si>
  <si>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</si>
  <si>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</si>
  <si>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</si>
  <si>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</si>
  <si>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</si>
  <si>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</si>
  <si>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</si>
  <si>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</si>
  <si>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</si>
  <si>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</si>
  <si>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</si>
  <si>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</si>
  <si>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</si>
  <si>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</si>
  <si>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</si>
  <si>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</si>
  <si>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</si>
  <si>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</si>
  <si>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</si>
  <si>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</si>
  <si>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</si>
  <si>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</si>
  <si>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</si>
  <si>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</si>
  <si>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</si>
  <si>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</si>
  <si>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</si>
  <si>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</si>
  <si>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</si>
  <si>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</si>
  <si>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</si>
  <si>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</si>
  <si>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</si>
  <si>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</si>
  <si>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</si>
  <si>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</si>
  <si>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</si>
  <si>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</si>
  <si>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</si>
  <si>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</si>
  <si>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</si>
  <si>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</si>
  <si>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</si>
  <si>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</si>
  <si>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</si>
  <si>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</si>
  <si>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</si>
  <si>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</si>
  <si>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</si>
  <si>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</si>
  <si>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</si>
  <si>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</si>
  <si>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</si>
  <si>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</si>
  <si>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</si>
  <si>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</si>
  <si>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</si>
  <si>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</si>
  <si>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</si>
  <si>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</si>
  <si>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</si>
  <si>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</si>
  <si>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</si>
  <si>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</si>
  <si>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</si>
  <si>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</si>
  <si>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</si>
  <si>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</si>
  <si>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</si>
  <si>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</si>
  <si>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</si>
  <si>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</si>
  <si>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</si>
  <si>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</si>
  <si>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</si>
  <si>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</si>
  <si>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</si>
  <si>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</si>
  <si>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</si>
  <si>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</si>
  <si>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</si>
  <si>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</si>
  <si>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</si>
  <si>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</si>
  <si>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</si>
  <si>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</si>
  <si>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</si>
  <si>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</si>
  <si>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</si>
  <si>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</si>
  <si>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</si>
  <si>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</si>
  <si>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</si>
  <si>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</si>
  <si>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</si>
  <si>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</si>
  <si>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</si>
  <si>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</si>
  <si>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</si>
  <si>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</si>
  <si>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</si>
  <si>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</si>
  <si>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</si>
  <si>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</si>
  <si>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</si>
  <si>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</si>
  <si>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</si>
  <si>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</si>
  <si>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</si>
  <si>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</si>
  <si>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</si>
  <si>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</si>
  <si>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</si>
  <si>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</si>
  <si>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</si>
  <si>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</si>
  <si>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</si>
  <si>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</si>
  <si>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</si>
  <si>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</si>
  <si>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</si>
  <si>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</si>
  <si>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</si>
  <si>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</si>
  <si>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</si>
  <si>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</si>
  <si>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</si>
  <si>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</si>
  <si>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</si>
  <si>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</si>
  <si>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</si>
  <si>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</si>
  <si>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</si>
  <si>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</si>
  <si>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</si>
  <si>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</si>
  <si>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</si>
  <si>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</si>
  <si>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</si>
  <si>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</si>
  <si>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</si>
  <si>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</si>
  <si>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</si>
  <si>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</si>
  <si>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</si>
  <si>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</si>
  <si>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</si>
  <si>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</si>
  <si>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</si>
  <si>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</si>
  <si>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</si>
  <si>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</si>
  <si>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</si>
  <si>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</si>
  <si>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</si>
  <si>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</si>
  <si>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</si>
  <si>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</si>
  <si>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</si>
  <si>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</si>
  <si>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</si>
  <si>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</si>
  <si>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</si>
  <si>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</si>
  <si>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</si>
  <si>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</si>
  <si>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</si>
  <si>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</si>
  <si>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</si>
  <si>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</si>
  <si>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</si>
  <si>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</si>
  <si>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</si>
  <si>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</si>
  <si>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</si>
  <si>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</si>
  <si>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</si>
  <si>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</si>
  <si>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</si>
  <si>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</si>
  <si>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</si>
  <si>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</si>
  <si>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</si>
  <si>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</si>
  <si>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</si>
  <si>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</si>
  <si>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</si>
  <si>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</si>
  <si>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</si>
  <si>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</si>
  <si>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</si>
  <si>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</si>
  <si>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</si>
  <si>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</si>
  <si>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</si>
  <si>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</si>
  <si>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</si>
  <si>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</si>
  <si>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</si>
  <si>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</si>
  <si>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</si>
  <si>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</si>
  <si>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</si>
  <si>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</si>
  <si>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</si>
  <si>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</si>
  <si>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</si>
  <si>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</si>
  <si>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</si>
  <si>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</si>
  <si>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</si>
  <si>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</si>
  <si>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</si>
  <si>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</si>
  <si>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</si>
  <si>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</si>
  <si>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</si>
  <si>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</si>
  <si>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</si>
  <si>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</si>
  <si>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</si>
  <si>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</si>
  <si>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</si>
  <si>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</si>
  <si>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</si>
  <si>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</si>
  <si>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</si>
  <si>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</si>
  <si>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</si>
  <si>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</si>
  <si>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</si>
  <si>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</si>
  <si>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</si>
  <si>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</si>
  <si>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</si>
  <si>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</si>
  <si>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</si>
  <si>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</si>
  <si>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</si>
  <si>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</si>
  <si>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</si>
  <si>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</si>
  <si>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</si>
  <si>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</si>
  <si>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</si>
  <si>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</si>
  <si>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</si>
  <si>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</si>
  <si>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</si>
  <si>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</si>
  <si>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</si>
  <si>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</si>
  <si>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</si>
  <si>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</si>
  <si>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</si>
  <si>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</si>
  <si>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</si>
  <si>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</si>
  <si>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</si>
  <si>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</si>
  <si>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</si>
  <si>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</si>
  <si>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</si>
  <si>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</si>
  <si>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</si>
  <si>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</si>
  <si>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</si>
  <si>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</si>
  <si>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</si>
  <si>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</si>
  <si>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</si>
  <si>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</si>
  <si>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</si>
  <si>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</si>
  <si>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</si>
  <si>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</si>
  <si>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</si>
  <si>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</si>
  <si>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</si>
  <si>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</si>
  <si>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</si>
  <si>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</si>
  <si>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</si>
  <si>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</si>
  <si>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</si>
  <si>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</si>
  <si>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</si>
  <si>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</si>
  <si>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</si>
  <si>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</si>
  <si>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</si>
  <si>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</si>
  <si>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</si>
  <si>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</si>
  <si>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</si>
  <si>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</si>
  <si>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</si>
  <si>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</si>
  <si>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</si>
  <si>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</si>
  <si>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</si>
  <si>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</si>
  <si>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</si>
  <si>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</si>
  <si>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</si>
  <si>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</si>
  <si>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</si>
  <si>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</si>
  <si>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</si>
  <si>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</si>
  <si>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</si>
  <si>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</si>
  <si>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</si>
  <si>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</si>
  <si>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</si>
  <si>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</si>
  <si>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</si>
  <si>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</si>
  <si>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</si>
  <si>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</si>
  <si>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</si>
  <si>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</si>
  <si>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</si>
  <si>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</si>
  <si>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</si>
  <si>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</si>
  <si>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</si>
  <si>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</si>
  <si>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</si>
  <si>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</si>
  <si>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</si>
  <si>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</si>
  <si>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</si>
  <si>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</si>
  <si>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</si>
  <si>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</si>
  <si>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</si>
  <si>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</si>
  <si>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</si>
  <si>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</si>
  <si>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</si>
  <si>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</si>
  <si>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</si>
  <si>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</si>
  <si>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</si>
  <si>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</si>
  <si>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</si>
  <si>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</si>
  <si>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</si>
  <si>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</si>
  <si>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</si>
  <si>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</si>
  <si>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</si>
  <si>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</si>
  <si>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</si>
  <si>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</si>
  <si>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</si>
  <si>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</si>
  <si>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</si>
  <si>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</si>
  <si>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</si>
  <si>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</si>
  <si>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</si>
  <si>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</si>
  <si>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</si>
  <si>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</si>
  <si>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</si>
  <si>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</si>
  <si>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</si>
  <si>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</si>
  <si>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</si>
  <si>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</si>
  <si>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</si>
  <si>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</si>
  <si>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</si>
  <si>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</si>
  <si>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</si>
  <si>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</si>
  <si>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</si>
  <si>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</si>
  <si>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</si>
  <si>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</si>
  <si>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</si>
  <si>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</si>
  <si>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</si>
  <si>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</si>
  <si>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</si>
  <si>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</si>
  <si>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</si>
  <si>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</si>
  <si>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</si>
  <si>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</si>
  <si>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</si>
  <si>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</si>
  <si>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</si>
  <si>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</si>
  <si>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</si>
  <si>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</si>
  <si>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</si>
  <si>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</si>
  <si>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</si>
  <si>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</si>
  <si>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</si>
  <si>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</si>
  <si>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</si>
  <si>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</si>
  <si>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</si>
  <si>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</si>
  <si>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</si>
  <si>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</si>
  <si>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</si>
  <si>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</si>
  <si>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</si>
  <si>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</si>
  <si>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</si>
  <si>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</si>
  <si>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</si>
  <si>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</si>
  <si>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</si>
  <si>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</si>
  <si>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</si>
  <si>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</si>
  <si>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</si>
  <si>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</si>
  <si>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</si>
  <si>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</si>
  <si>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</si>
  <si>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</si>
  <si>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</si>
  <si>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</si>
  <si>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</si>
  <si>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</si>
  <si>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</si>
  <si>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</si>
  <si>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</si>
  <si>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</si>
  <si>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</si>
  <si>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</si>
  <si>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</si>
  <si>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</si>
  <si>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</si>
  <si>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</si>
  <si>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</si>
  <si>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</si>
  <si>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</si>
  <si>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</si>
  <si>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</si>
  <si>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</si>
  <si>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</si>
  <si>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</si>
  <si>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</si>
  <si>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</si>
  <si>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</si>
  <si>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</si>
  <si>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</si>
  <si>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</si>
  <si>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</si>
  <si>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</si>
  <si>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</si>
  <si>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</si>
  <si>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</si>
  <si>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</si>
  <si>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</si>
  <si>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</si>
  <si>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</si>
  <si>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</si>
  <si>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</si>
  <si>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</si>
  <si>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</si>
  <si>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</si>
  <si>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</si>
  <si>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</si>
  <si>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</si>
  <si>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</si>
  <si>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</si>
  <si>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</si>
  <si>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</si>
  <si>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</si>
  <si>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</si>
  <si>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</si>
  <si>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</si>
  <si>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</si>
  <si>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</si>
  <si>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</si>
  <si>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</si>
  <si>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</si>
  <si>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</si>
  <si>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</si>
  <si>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</si>
  <si>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</si>
  <si>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</si>
  <si>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</si>
  <si>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</si>
  <si>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</si>
  <si>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</si>
  <si>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</si>
  <si>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</si>
  <si>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</si>
  <si>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</si>
  <si>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</si>
  <si>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</si>
  <si>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</si>
  <si>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</si>
  <si>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</si>
  <si>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</si>
  <si>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</si>
  <si>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</si>
  <si>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</si>
  <si>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</si>
  <si>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</si>
  <si>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</si>
  <si>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</si>
  <si>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</si>
  <si>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</si>
  <si>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</si>
  <si>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</si>
  <si>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</si>
  <si>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</si>
  <si>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</si>
  <si>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</si>
  <si>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</si>
  <si>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</si>
  <si>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</si>
  <si>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</si>
  <si>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</si>
  <si>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</si>
  <si>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</si>
  <si>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</si>
  <si>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</si>
  <si>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</si>
  <si>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</si>
  <si>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</si>
  <si>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</si>
  <si>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</si>
  <si>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</si>
  <si>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</si>
  <si>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</si>
  <si>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</si>
  <si>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</si>
  <si>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</si>
  <si>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</si>
  <si>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</si>
  <si>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</si>
  <si>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</si>
  <si>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</si>
  <si>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</si>
  <si>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</si>
  <si>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</si>
  <si>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</si>
  <si>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</si>
  <si>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</si>
  <si>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</si>
  <si>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</si>
  <si>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</si>
  <si>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</si>
  <si>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</si>
  <si>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</si>
  <si>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</si>
  <si>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</si>
  <si>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</si>
  <si>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</si>
  <si>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</si>
  <si>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</si>
  <si>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</si>
  <si>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</si>
  <si>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</si>
  <si>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</si>
  <si>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</si>
  <si>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</si>
  <si>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</si>
  <si>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</si>
  <si>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</si>
  <si>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</si>
  <si>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</si>
  <si>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</si>
  <si>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</si>
  <si>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</si>
  <si>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</si>
  <si>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</si>
  <si>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</si>
  <si>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</si>
  <si>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</si>
  <si>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</si>
  <si>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</si>
  <si>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</si>
  <si>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</si>
  <si>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</si>
  <si>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</si>
  <si>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</si>
  <si>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</si>
  <si>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</si>
  <si>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</si>
  <si>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</si>
  <si>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</si>
  <si>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</si>
  <si>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</si>
  <si>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</si>
  <si>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</si>
  <si>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</si>
  <si>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</si>
  <si>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</si>
  <si>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</si>
  <si>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</si>
  <si>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</si>
  <si>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</si>
  <si>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</si>
  <si>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</si>
  <si>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</si>
  <si>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</si>
  <si>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</si>
  <si>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</si>
  <si>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</si>
  <si>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</si>
  <si>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</si>
  <si>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</si>
  <si>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</si>
  <si>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</si>
  <si>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</si>
  <si>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</si>
  <si>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</si>
  <si>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</si>
  <si>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</si>
  <si>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</si>
  <si>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</si>
  <si>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</si>
  <si>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</si>
  <si>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</si>
  <si>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</si>
  <si>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</si>
  <si>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</si>
  <si>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</si>
  <si>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</si>
  <si>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</si>
  <si>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</si>
  <si>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</si>
  <si>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</si>
  <si>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</si>
  <si>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</si>
  <si>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</si>
  <si>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</si>
  <si>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</si>
  <si>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</si>
  <si>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</si>
  <si>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</si>
  <si>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</si>
  <si>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</si>
  <si>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</si>
  <si>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</si>
  <si>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</si>
  <si>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</si>
  <si>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</si>
  <si>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</si>
  <si>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</si>
  <si>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</si>
  <si>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</si>
  <si>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</si>
  <si>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</si>
  <si>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</si>
  <si>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</si>
  <si>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</si>
  <si>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</si>
  <si>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</si>
  <si>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</si>
  <si>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</si>
  <si>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</si>
  <si>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</si>
  <si>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</si>
  <si>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</si>
  <si>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</si>
  <si>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</si>
  <si>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</si>
  <si>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</si>
  <si>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</si>
  <si>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</si>
  <si>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</si>
  <si>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</si>
  <si>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</si>
  <si>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</si>
  <si>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</si>
  <si>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</si>
  <si>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</si>
  <si>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</si>
  <si>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</si>
  <si>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</si>
  <si>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</si>
  <si>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</si>
  <si>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</si>
  <si>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</si>
  <si>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</si>
  <si>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</si>
  <si>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</si>
  <si>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</si>
  <si>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</si>
  <si>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</si>
  <si>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</si>
  <si>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</si>
  <si>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</si>
  <si>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</si>
  <si>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</si>
  <si>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</si>
  <si>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</si>
  <si>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</si>
  <si>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</si>
  <si>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</si>
  <si>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</si>
  <si>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</si>
  <si>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</si>
  <si>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</si>
  <si>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</si>
  <si>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</si>
  <si>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</si>
  <si>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</si>
  <si>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</si>
  <si>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</si>
  <si>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</si>
  <si>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</si>
  <si>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</si>
  <si>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</si>
  <si>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</si>
  <si>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</si>
  <si>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</si>
  <si>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</si>
  <si>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</si>
  <si>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</si>
  <si>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</si>
  <si>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</si>
  <si>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</si>
  <si>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</si>
  <si>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</si>
  <si>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</si>
  <si>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</si>
  <si>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</si>
  <si>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</si>
  <si>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</si>
  <si>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</si>
  <si>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</si>
  <si>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</si>
  <si>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</si>
  <si>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</si>
  <si>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</si>
  <si>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</si>
  <si>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</si>
  <si>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</si>
  <si>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</si>
  <si>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</si>
  <si>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</si>
  <si>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</si>
  <si>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</si>
  <si>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</si>
  <si>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</si>
  <si>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</si>
  <si>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</si>
  <si>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</si>
  <si>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</si>
  <si>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</si>
  <si>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</si>
  <si>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</si>
  <si>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</si>
  <si>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</si>
  <si>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</si>
  <si>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</si>
  <si>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</si>
  <si>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</si>
  <si>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</si>
  <si>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</si>
  <si>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</si>
  <si>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</si>
  <si>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</si>
  <si>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</si>
  <si>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</si>
  <si>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</si>
  <si>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</si>
  <si>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</si>
  <si>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</si>
  <si>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</si>
  <si>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</si>
  <si>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</si>
  <si>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</si>
  <si>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</si>
  <si>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</si>
  <si>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</si>
  <si>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</si>
  <si>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</si>
  <si>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</si>
  <si>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</si>
  <si>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</si>
  <si>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</si>
  <si>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</si>
  <si>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</si>
  <si>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</si>
  <si>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</si>
  <si>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</si>
  <si>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</si>
  <si>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</si>
  <si>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</si>
  <si>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</si>
  <si>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</si>
  <si>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</si>
  <si>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</si>
  <si>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</si>
  <si>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</si>
  <si>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</si>
  <si>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</si>
  <si>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</si>
  <si>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</si>
  <si>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</si>
  <si>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</si>
  <si>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</si>
  <si>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</si>
  <si>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</si>
  <si>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</si>
  <si>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</si>
  <si>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</si>
  <si>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</si>
  <si>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</si>
  <si>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</si>
  <si>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</si>
  <si>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</si>
  <si>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</si>
  <si>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</si>
  <si>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</si>
  <si>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</si>
  <si>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</si>
  <si>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</si>
  <si>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</si>
  <si>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</si>
  <si>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</si>
  <si>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</si>
  <si>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</si>
  <si>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</si>
  <si>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</si>
  <si>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</si>
  <si>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</si>
  <si>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</si>
  <si>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</si>
  <si>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</si>
  <si>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</si>
  <si>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</si>
  <si>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</si>
  <si>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</si>
  <si>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</si>
  <si>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</si>
  <si>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</si>
  <si>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</si>
  <si>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</si>
  <si>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</si>
  <si>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</si>
  <si>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</si>
  <si>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</si>
  <si>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</si>
  <si>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</si>
  <si>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</si>
  <si>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</si>
  <si>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</si>
  <si>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</si>
  <si>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</si>
  <si>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</si>
  <si>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</si>
  <si>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</si>
  <si>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</si>
  <si>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</si>
  <si>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</si>
  <si>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</si>
  <si>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</si>
  <si>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</si>
  <si>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</si>
  <si>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</si>
  <si>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</si>
  <si>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</si>
  <si>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</si>
  <si>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</si>
  <si>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</si>
  <si>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</si>
  <si>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</si>
  <si>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</si>
  <si>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</si>
  <si>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</si>
  <si>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</si>
  <si>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</si>
  <si>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</si>
  <si>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</si>
  <si>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</si>
  <si>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</si>
  <si>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</si>
  <si>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</si>
  <si>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</si>
  <si>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</si>
  <si>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</si>
  <si>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</si>
  <si>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</si>
  <si>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</si>
  <si>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</si>
  <si>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</si>
  <si>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</si>
  <si>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</si>
  <si>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</si>
  <si>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</si>
  <si>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</si>
  <si>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</si>
  <si>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</si>
  <si>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</si>
  <si>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</si>
  <si>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</si>
  <si>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</si>
  <si>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</si>
  <si>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</si>
  <si>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</si>
  <si>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</si>
  <si>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</si>
  <si>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</si>
  <si>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</si>
  <si>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</si>
  <si>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</si>
  <si>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</si>
  <si>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</si>
  <si>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</si>
  <si>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</si>
  <si>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</si>
  <si>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</si>
  <si>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</si>
  <si>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</si>
  <si>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</si>
  <si>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</si>
  <si>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</si>
  <si>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</si>
  <si>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</si>
  <si>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</si>
  <si>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</si>
  <si>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</si>
  <si>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</si>
  <si>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</si>
  <si>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</si>
  <si>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</si>
  <si>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</si>
  <si>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</si>
  <si>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</si>
  <si>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</si>
  <si>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</si>
  <si>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</si>
  <si>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</si>
  <si>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</si>
  <si>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</si>
  <si>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</si>
  <si>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</si>
  <si>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</si>
  <si>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</si>
  <si>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</si>
  <si>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</si>
  <si>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</si>
  <si>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</si>
  <si>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</si>
  <si>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</si>
  <si>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</si>
  <si>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</si>
  <si>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</si>
  <si>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</si>
  <si>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</si>
  <si>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</si>
  <si>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</si>
  <si>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</si>
  <si>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</si>
  <si>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</si>
  <si>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</si>
  <si>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</si>
  <si>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</si>
  <si>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</si>
  <si>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</si>
  <si>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</si>
  <si>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</si>
  <si>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</si>
  <si>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</si>
  <si>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</si>
  <si>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</si>
  <si>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</si>
  <si>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</si>
  <si>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</si>
  <si>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</si>
  <si>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</si>
  <si>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</si>
  <si>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</si>
  <si>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</si>
  <si>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</si>
  <si>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</si>
  <si>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</si>
  <si>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</si>
  <si>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</si>
  <si>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</si>
  <si>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</si>
  <si>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</si>
  <si>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</si>
  <si>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</si>
  <si>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</si>
  <si>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</si>
  <si>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</si>
  <si>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</si>
  <si>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</si>
  <si>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</si>
  <si>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</si>
  <si>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</si>
  <si>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</si>
  <si>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</si>
  <si>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</si>
  <si>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</si>
  <si>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</si>
  <si>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</si>
  <si>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</si>
  <si>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</si>
  <si>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</si>
  <si>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</si>
  <si>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</si>
  <si>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</si>
  <si>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</si>
  <si>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</si>
  <si>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</si>
  <si>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</si>
  <si>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</si>
  <si>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</si>
  <si>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</si>
  <si>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</si>
  <si>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</si>
  <si>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</si>
  <si>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</si>
  <si>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</si>
  <si>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</si>
  <si>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</si>
  <si>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</si>
  <si>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</si>
  <si>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</si>
  <si>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</si>
  <si>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</si>
  <si>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</si>
  <si>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</si>
  <si>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</si>
  <si>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</si>
  <si>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</si>
  <si>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</si>
  <si>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</si>
  <si>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</si>
  <si>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</si>
  <si>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</si>
  <si>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</si>
  <si>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</si>
  <si>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</si>
  <si>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</si>
  <si>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</si>
  <si>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</si>
  <si>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</si>
  <si>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</si>
  <si>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</si>
  <si>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</si>
  <si>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</si>
  <si>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</si>
  <si>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</si>
  <si>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</si>
  <si>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</si>
  <si>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</si>
  <si>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</si>
  <si>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</si>
  <si>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</si>
  <si>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</si>
  <si>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</si>
  <si>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</si>
  <si>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</si>
  <si>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</si>
  <si>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</si>
  <si>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</si>
  <si>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</si>
  <si>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</si>
  <si>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</si>
  <si>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</si>
  <si>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</si>
  <si>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</si>
  <si>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</si>
  <si>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</si>
  <si>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</si>
  <si>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</si>
  <si>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</si>
  <si>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</si>
  <si>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</si>
  <si>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</si>
  <si>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</si>
  <si>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</si>
  <si>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</si>
  <si>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</si>
  <si>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</si>
  <si>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</si>
  <si>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</si>
  <si>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</si>
  <si>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</si>
  <si>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</si>
  <si>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</si>
  <si>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</si>
  <si>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</si>
  <si>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</si>
  <si>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</si>
  <si>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</si>
  <si>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</si>
  <si>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</si>
  <si>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</si>
  <si>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</si>
  <si>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</si>
  <si>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</si>
  <si>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</si>
  <si>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</si>
  <si>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</si>
  <si>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</si>
  <si>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</si>
  <si>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</si>
  <si>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</si>
  <si>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</si>
  <si>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</si>
  <si>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</si>
  <si>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</si>
  <si>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</si>
  <si>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</si>
  <si>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</si>
  <si>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</si>
  <si>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</si>
  <si>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</si>
  <si>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</si>
  <si>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</si>
  <si>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</si>
  <si>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</si>
  <si>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</si>
  <si>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</si>
  <si>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</si>
  <si>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</si>
  <si>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</si>
  <si>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</si>
  <si>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</si>
  <si>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</si>
  <si>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</si>
  <si>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</si>
  <si>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</si>
  <si>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</si>
  <si>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</si>
  <si>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</si>
  <si>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</si>
  <si>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</si>
  <si>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</si>
  <si>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</si>
  <si>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</si>
  <si>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</si>
  <si>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</si>
  <si>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</si>
  <si>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</si>
  <si>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</si>
  <si>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</si>
  <si>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</si>
  <si>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</si>
  <si>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</si>
  <si>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</si>
  <si>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</si>
  <si>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</si>
  <si>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</si>
  <si>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</si>
  <si>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</si>
  <si>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</si>
  <si>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</si>
  <si>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</si>
  <si>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</si>
  <si>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</si>
  <si>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</si>
  <si>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</si>
  <si>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</si>
  <si>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</si>
  <si>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</si>
  <si>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</si>
  <si>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</si>
  <si>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</si>
  <si>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</si>
  <si>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</si>
  <si>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</si>
  <si>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</si>
  <si>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</si>
  <si>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</si>
  <si>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</si>
  <si>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</si>
  <si>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</si>
  <si>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</si>
  <si>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</si>
  <si>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</si>
  <si>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</si>
  <si>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</si>
  <si>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</si>
  <si>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</si>
  <si>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</si>
  <si>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</si>
  <si>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</si>
  <si>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</si>
  <si>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</si>
  <si>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</si>
  <si>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</si>
  <si>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</si>
  <si>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</si>
  <si>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</si>
  <si>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</si>
  <si>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</si>
  <si>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</si>
  <si>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</si>
  <si>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</si>
  <si>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</si>
  <si>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</si>
  <si>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</si>
  <si>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</si>
  <si>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</si>
  <si>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</si>
  <si>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</si>
  <si>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</si>
  <si>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</si>
  <si>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</si>
  <si>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</si>
  <si>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</si>
  <si>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</si>
  <si>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</si>
  <si>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</si>
  <si>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</si>
  <si>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</si>
  <si>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</si>
  <si>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</si>
  <si>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</si>
  <si>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</si>
  <si>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</si>
  <si>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</si>
  <si>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</si>
  <si>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</si>
  <si>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</si>
  <si>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</si>
  <si>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</si>
  <si>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</si>
  <si>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</si>
  <si>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</si>
  <si>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</si>
  <si>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</si>
  <si>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</si>
  <si>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</si>
  <si>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</si>
  <si>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</si>
  <si>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</si>
  <si>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</si>
  <si>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</si>
  <si>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</si>
  <si>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</si>
  <si>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</si>
  <si>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</si>
  <si>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</si>
  <si>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</si>
  <si>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</si>
  <si>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</si>
  <si>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</si>
  <si>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</si>
  <si>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</si>
  <si>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</si>
  <si>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</si>
  <si>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</si>
  <si>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</si>
  <si>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</si>
  <si>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</si>
  <si>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</si>
  <si>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</si>
  <si>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</si>
  <si>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</si>
  <si>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</si>
  <si>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</si>
  <si>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</si>
  <si>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</si>
  <si>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</si>
  <si>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</si>
  <si>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</si>
  <si>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</si>
  <si>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</si>
  <si>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</si>
  <si>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</si>
  <si>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</si>
  <si>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</si>
  <si>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</si>
  <si>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</si>
  <si>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</si>
  <si>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</si>
  <si>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</si>
  <si>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</si>
  <si>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</si>
  <si>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</si>
  <si>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</si>
  <si>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</si>
  <si>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</si>
  <si>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</si>
  <si>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</si>
  <si>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</si>
  <si>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</si>
  <si>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</si>
  <si>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</si>
  <si>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</si>
  <si>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</si>
  <si>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</si>
  <si>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</si>
  <si>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</si>
  <si>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</si>
  <si>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</si>
  <si>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</si>
  <si>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</si>
  <si>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</si>
  <si>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</si>
  <si>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</si>
  <si>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</si>
  <si>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</si>
  <si>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</si>
  <si>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</si>
  <si>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</si>
  <si>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</si>
  <si>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</si>
  <si>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</si>
  <si>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</si>
  <si>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</si>
  <si>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</si>
  <si>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</si>
  <si>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</si>
  <si>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</si>
  <si>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</si>
  <si>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</si>
  <si>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</si>
  <si>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</si>
  <si>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</si>
  <si>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</si>
  <si>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</si>
  <si>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</si>
  <si>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</si>
  <si>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</si>
  <si>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</si>
  <si>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</si>
  <si>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</si>
  <si>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</si>
  <si>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</si>
  <si>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</si>
  <si>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</si>
  <si>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</si>
  <si>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</si>
  <si>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</si>
  <si>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</si>
  <si>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</si>
  <si>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</si>
  <si>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</si>
  <si>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</si>
  <si>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</si>
  <si>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</si>
  <si>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</si>
  <si>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</si>
  <si>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</si>
  <si>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</si>
  <si>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</si>
  <si>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</si>
  <si>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</si>
  <si>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</si>
  <si>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</si>
  <si>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</si>
  <si>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</si>
  <si>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</si>
  <si>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</si>
  <si>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</si>
  <si>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</si>
  <si>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</si>
  <si>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</si>
  <si>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</si>
  <si>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</si>
  <si>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</si>
  <si>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</si>
  <si>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</si>
  <si>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</si>
  <si>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</si>
  <si>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</si>
  <si>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</si>
  <si>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</si>
  <si>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</si>
  <si>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</si>
  <si>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</si>
  <si>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</si>
  <si>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</si>
  <si>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</si>
  <si>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</si>
  <si>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</si>
  <si>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</si>
  <si>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</si>
  <si>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</si>
  <si>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</si>
  <si>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</si>
  <si>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</si>
  <si>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</si>
  <si>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</si>
  <si>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</si>
  <si>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</si>
  <si>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</si>
  <si>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</si>
  <si>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</si>
  <si>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</si>
  <si>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</si>
  <si>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</si>
  <si>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</si>
  <si>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</si>
  <si>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</si>
  <si>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</si>
  <si>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</si>
  <si>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</si>
  <si>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</si>
  <si>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</si>
  <si>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</si>
  <si>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</si>
  <si>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</si>
  <si>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</si>
  <si>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</si>
  <si>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</si>
  <si>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</si>
  <si>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</si>
  <si>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</si>
  <si>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</si>
  <si>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</si>
  <si>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</si>
  <si>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</si>
  <si>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</si>
  <si>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</si>
  <si>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</si>
  <si>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</si>
  <si>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</si>
  <si>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</si>
  <si>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</si>
  <si>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</si>
  <si>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</si>
  <si>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</si>
  <si>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</si>
  <si>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</si>
  <si>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</si>
  <si>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</si>
  <si>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</si>
  <si>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</si>
  <si>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</si>
  <si>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</si>
  <si>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</si>
  <si>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</si>
  <si>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</si>
  <si>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</si>
  <si>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</si>
  <si>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</si>
  <si>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</si>
  <si>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</si>
  <si>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</si>
  <si>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</si>
  <si>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</si>
  <si>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</si>
  <si>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</si>
  <si>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</si>
  <si>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</si>
  <si>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</si>
  <si>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</si>
  <si>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</si>
  <si>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</si>
  <si>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</si>
  <si>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</si>
  <si>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</si>
  <si>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</si>
  <si>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</si>
  <si>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</si>
  <si>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</si>
  <si>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</si>
  <si>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</si>
  <si>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</si>
  <si>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</si>
  <si>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</si>
  <si>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</si>
  <si>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</si>
  <si>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</si>
  <si>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</si>
  <si>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</si>
  <si>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</si>
  <si>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</si>
  <si>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</si>
  <si>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</si>
  <si>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</si>
  <si>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</si>
  <si>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</si>
  <si>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</si>
  <si>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</si>
  <si>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</si>
  <si>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</si>
  <si>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</si>
  <si>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</si>
  <si>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</si>
  <si>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</si>
  <si>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</si>
  <si>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</si>
  <si>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</si>
  <si>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</si>
  <si>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</si>
  <si>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</si>
  <si>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</si>
  <si>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</si>
  <si>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</si>
  <si>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</si>
  <si>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</si>
  <si>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</si>
  <si>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</si>
  <si>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</si>
  <si>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</si>
  <si>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</si>
  <si>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</si>
  <si>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</si>
  <si>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</si>
  <si>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</si>
  <si>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</si>
  <si>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</si>
  <si>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</si>
  <si>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</si>
  <si>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</si>
  <si>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</si>
  <si>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</si>
  <si>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</si>
  <si>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</si>
  <si>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</si>
  <si>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</si>
  <si>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</si>
  <si>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</si>
  <si>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</si>
  <si>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</si>
  <si>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</si>
  <si>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</si>
  <si>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</si>
  <si>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</si>
  <si>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</si>
  <si>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</si>
  <si>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</si>
  <si>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</si>
  <si>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</si>
  <si>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</si>
  <si>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</si>
  <si>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</si>
  <si>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</si>
  <si>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</si>
  <si>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</si>
  <si>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</si>
  <si>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</si>
  <si>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</si>
  <si>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</si>
  <si>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</si>
  <si>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</si>
  <si>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</si>
  <si>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</si>
  <si>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</si>
  <si>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</si>
  <si>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</si>
  <si>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</si>
  <si>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</si>
  <si>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</si>
  <si>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</si>
  <si>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</si>
  <si>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</si>
  <si>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</si>
  <si>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</si>
  <si>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</si>
  <si>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</si>
  <si>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</si>
  <si>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</si>
  <si>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</si>
  <si>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</si>
  <si>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</si>
  <si>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</si>
  <si>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</si>
  <si>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</si>
  <si>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</si>
  <si>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</si>
  <si>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</si>
  <si>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</si>
  <si>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</si>
  <si>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</si>
  <si>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</si>
  <si>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</si>
  <si>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</si>
  <si>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</si>
  <si>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</si>
  <si>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</si>
  <si>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</si>
  <si>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</si>
  <si>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</si>
  <si>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</si>
  <si>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</si>
  <si>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</si>
  <si>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</si>
  <si>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</si>
  <si>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</si>
  <si>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</si>
  <si>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</si>
  <si>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</si>
  <si>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</si>
  <si>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</si>
  <si>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</si>
  <si>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</si>
  <si>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</si>
  <si>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</si>
  <si>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</si>
  <si>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</si>
  <si>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</si>
  <si>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</si>
  <si>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</si>
  <si>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</si>
  <si>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</si>
  <si>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</si>
  <si>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</si>
  <si>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</si>
  <si>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</si>
  <si>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</si>
  <si>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</si>
  <si>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</si>
  <si>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</si>
  <si>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</si>
  <si>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</si>
  <si>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</si>
  <si>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</si>
  <si>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</si>
  <si>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</si>
  <si>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</si>
  <si>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</si>
  <si>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</si>
  <si>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</si>
  <si>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</si>
  <si>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</si>
  <si>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</si>
  <si>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</si>
  <si>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</si>
  <si>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</si>
  <si>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</si>
  <si>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</si>
  <si>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</si>
  <si>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</si>
  <si>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</si>
  <si>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</si>
  <si>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</si>
  <si>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</si>
  <si>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</si>
  <si>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</si>
  <si>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</si>
  <si>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</si>
  <si>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</si>
  <si>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</si>
  <si>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</si>
  <si>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</si>
  <si>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</si>
  <si>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</si>
  <si>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</si>
  <si>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</si>
  <si>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</si>
  <si>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</si>
  <si>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</si>
  <si>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</si>
  <si>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</si>
  <si>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</si>
  <si>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</si>
  <si>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</si>
  <si>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</si>
  <si>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</si>
  <si>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</si>
  <si>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</si>
  <si>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</si>
  <si>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</si>
  <si>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</si>
  <si>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</si>
  <si>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</si>
  <si>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</si>
  <si>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</si>
  <si>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</si>
  <si>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</si>
  <si>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</si>
  <si>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</si>
  <si>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</si>
  <si>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</si>
  <si>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</si>
  <si>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</si>
  <si>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</si>
  <si>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</si>
  <si>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</si>
  <si>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</si>
  <si>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</si>
  <si>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</si>
  <si>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</si>
  <si>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</si>
  <si>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</si>
  <si>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</si>
  <si>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</si>
  <si>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</si>
  <si>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</si>
  <si>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</si>
  <si>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</si>
  <si>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</si>
  <si>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</si>
  <si>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</si>
  <si>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</si>
  <si>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</si>
  <si>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</si>
  <si>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</si>
  <si>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</si>
  <si>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</si>
  <si>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</si>
  <si>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</si>
  <si>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</si>
  <si>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</si>
  <si>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</si>
  <si>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</si>
  <si>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</si>
  <si>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</si>
  <si>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</si>
  <si>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</si>
  <si>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</si>
  <si>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</si>
  <si>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</si>
  <si>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</si>
  <si>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</si>
  <si>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</si>
  <si>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</si>
  <si>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</si>
  <si>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</si>
  <si>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</si>
  <si>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</si>
  <si>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</si>
  <si>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</si>
  <si>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</si>
  <si>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</si>
  <si>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</si>
  <si>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</si>
  <si>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</si>
  <si>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</si>
  <si>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</si>
  <si>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</si>
  <si>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</si>
  <si>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</si>
  <si>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</si>
  <si>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</si>
  <si>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</si>
  <si>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</si>
  <si>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</si>
  <si>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</si>
  <si>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</si>
  <si>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</si>
  <si>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</si>
  <si>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</si>
  <si>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</si>
  <si>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</si>
  <si>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</si>
  <si>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</si>
  <si>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</si>
  <si>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</si>
  <si>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</si>
  <si>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</si>
  <si>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</si>
  <si>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</si>
  <si>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</si>
  <si>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</si>
  <si>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</si>
  <si>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</si>
  <si>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</si>
  <si>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</si>
  <si>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</si>
  <si>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</si>
  <si>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</si>
  <si>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</si>
  <si>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</si>
  <si>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</si>
  <si>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</si>
  <si>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</si>
  <si>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</si>
  <si>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</si>
  <si>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</si>
  <si>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</si>
  <si>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</si>
  <si>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</si>
  <si>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</si>
  <si>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</si>
  <si>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</si>
  <si>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</si>
  <si>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</si>
  <si>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</si>
  <si>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</si>
  <si>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</si>
  <si>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</si>
  <si>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</si>
  <si>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</si>
  <si>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</si>
  <si>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</si>
  <si>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</si>
  <si>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</si>
  <si>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</si>
  <si>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</si>
  <si>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</si>
  <si>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</si>
  <si>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</si>
  <si>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</si>
  <si>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</si>
  <si>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</si>
  <si>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</si>
  <si>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</si>
  <si>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</si>
  <si>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</si>
  <si>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</si>
  <si>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</si>
  <si>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</si>
  <si>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</si>
  <si>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</si>
  <si>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</si>
  <si>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</si>
  <si>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</si>
  <si>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</si>
  <si>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</si>
  <si>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</si>
  <si>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</si>
  <si>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</si>
  <si>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</si>
  <si>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</si>
  <si>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</si>
  <si>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</si>
  <si>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</si>
  <si>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</si>
  <si>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</si>
  <si>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</si>
  <si>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</si>
  <si>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</si>
  <si>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</si>
  <si>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</si>
  <si>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</si>
  <si>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</si>
  <si>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</si>
  <si>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</si>
  <si>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</si>
  <si>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</si>
  <si>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</si>
  <si>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</si>
  <si>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</si>
  <si>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</si>
  <si>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</si>
  <si>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</si>
  <si>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</si>
  <si>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</si>
  <si>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</si>
  <si>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</si>
  <si>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</si>
  <si>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</si>
  <si>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</si>
  <si>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</si>
  <si>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</si>
  <si>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</si>
  <si>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</si>
  <si>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</si>
  <si>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</si>
  <si>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</si>
  <si>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</si>
  <si>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</si>
  <si>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</si>
  <si>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</si>
  <si>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</si>
  <si>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</si>
  <si>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</si>
  <si>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</si>
  <si>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</si>
  <si>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</si>
  <si>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</si>
  <si>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</si>
  <si>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</si>
  <si>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</si>
  <si>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</si>
  <si>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</si>
  <si>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</si>
  <si>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</si>
  <si>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</si>
  <si>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</si>
  <si>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</si>
  <si>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</si>
  <si>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</si>
  <si>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</si>
  <si>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</si>
  <si>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</si>
  <si>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</si>
  <si>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</si>
  <si>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</si>
  <si>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</si>
  <si>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</si>
  <si>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</si>
  <si>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</si>
  <si>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</si>
  <si>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</si>
  <si>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</si>
  <si>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</si>
  <si>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</si>
  <si>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</si>
  <si>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</si>
  <si>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</si>
  <si>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</si>
  <si>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</si>
  <si>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</si>
  <si>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</si>
  <si>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</si>
  <si>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</si>
  <si>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</si>
  <si>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</si>
  <si>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</si>
  <si>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</si>
  <si>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</si>
  <si>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</si>
  <si>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</si>
  <si>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</si>
  <si>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</si>
  <si>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</si>
  <si>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</si>
  <si>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</si>
  <si>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</si>
  <si>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</si>
  <si>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</si>
  <si>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</si>
  <si>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</si>
  <si>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</si>
  <si>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</si>
  <si>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</si>
  <si>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</si>
  <si>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</si>
  <si>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</si>
  <si>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</si>
  <si>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</si>
  <si>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</si>
  <si>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</si>
  <si>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</si>
  <si>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</si>
  <si>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</si>
  <si>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</si>
  <si>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</si>
  <si>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</si>
  <si>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</si>
  <si>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</si>
  <si>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</si>
  <si>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</si>
  <si>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</si>
  <si>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</si>
  <si>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</si>
  <si>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</si>
  <si>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</si>
  <si>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</si>
  <si>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</si>
  <si>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</si>
  <si>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</si>
  <si>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</si>
  <si>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</si>
  <si>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</si>
  <si>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</si>
  <si>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</si>
  <si>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</si>
  <si>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</si>
  <si>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</si>
  <si>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</si>
  <si>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</si>
  <si>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</si>
  <si>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</si>
  <si>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</si>
  <si>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</si>
  <si>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</si>
  <si>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</si>
  <si>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</si>
  <si>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</si>
  <si>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</si>
  <si>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</si>
  <si>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</si>
  <si>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</si>
  <si>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</si>
  <si>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</si>
  <si>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</si>
  <si>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</si>
  <si>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</si>
  <si>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</si>
  <si>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</si>
  <si>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</si>
  <si>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</si>
  <si>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</si>
  <si>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</si>
  <si>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</si>
  <si>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</si>
  <si>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</si>
  <si>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</si>
  <si>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</si>
  <si>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</si>
  <si>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</si>
  <si>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</si>
  <si>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</si>
  <si>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</si>
  <si>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</si>
  <si>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</si>
  <si>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</si>
  <si>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</si>
  <si>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</si>
  <si>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</si>
  <si>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</si>
  <si>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</si>
  <si>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</si>
  <si>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</si>
  <si>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</si>
  <si>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</si>
  <si>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</si>
  <si>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</si>
  <si>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</si>
  <si>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</si>
  <si>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</si>
  <si>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</si>
  <si>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</si>
  <si>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</si>
  <si>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</si>
  <si>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</si>
  <si>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</si>
  <si>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</si>
  <si>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</si>
  <si>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</si>
  <si>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</si>
  <si>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</si>
  <si>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</si>
  <si>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</si>
  <si>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</si>
  <si>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</si>
  <si>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</si>
  <si>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</si>
  <si>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</si>
  <si>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</si>
  <si>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</si>
  <si>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</si>
  <si>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</si>
  <si>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</si>
  <si>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</si>
  <si>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</si>
  <si>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</si>
  <si>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</si>
  <si>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</si>
  <si>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</si>
  <si>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</si>
  <si>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</si>
  <si>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</si>
  <si>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</si>
  <si>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</si>
  <si>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</si>
  <si>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</si>
  <si>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</si>
  <si>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</si>
  <si>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</si>
  <si>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</si>
  <si>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</si>
  <si>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</si>
  <si>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</si>
  <si>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</si>
  <si>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</si>
  <si>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</si>
  <si>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</si>
  <si>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</si>
  <si>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</si>
  <si>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</si>
  <si>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</si>
  <si>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</si>
  <si>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</si>
  <si>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</si>
  <si>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</si>
  <si>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</si>
  <si>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</si>
  <si>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</si>
  <si>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</si>
  <si>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</si>
  <si>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</si>
  <si>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</si>
  <si>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</si>
  <si>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</si>
  <si>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</si>
  <si>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</si>
  <si>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</si>
  <si>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</si>
  <si>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</si>
  <si>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</si>
  <si>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</si>
  <si>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</si>
  <si>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</si>
  <si>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</si>
  <si>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</si>
  <si>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</si>
  <si>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</si>
  <si>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</si>
  <si>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</si>
  <si>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</si>
  <si>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</si>
  <si>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</si>
  <si>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</si>
  <si>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</si>
  <si>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</si>
  <si>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</si>
  <si>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</si>
  <si>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</si>
  <si>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</si>
  <si>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</si>
  <si>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</si>
  <si>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</si>
  <si>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</si>
  <si>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</si>
  <si>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</si>
  <si>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</si>
  <si>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</si>
  <si>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</si>
  <si>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</si>
  <si>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</si>
  <si>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</si>
  <si>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</si>
  <si>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</si>
  <si>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</si>
  <si>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</si>
  <si>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</si>
  <si>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</si>
  <si>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</si>
  <si>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</si>
  <si>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</si>
  <si>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</si>
  <si>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</si>
  <si>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</si>
  <si>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</si>
  <si>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</si>
  <si>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</si>
  <si>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</si>
  <si>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</si>
  <si>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</si>
  <si>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</si>
  <si>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</si>
  <si>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</si>
  <si>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</si>
  <si>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</si>
  <si>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</si>
  <si>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</si>
  <si>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</si>
  <si>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</si>
  <si>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</si>
  <si>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</si>
  <si>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</si>
  <si>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</si>
  <si>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</si>
  <si>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</si>
  <si>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</si>
  <si>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</si>
  <si>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</si>
  <si>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</si>
  <si>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</si>
  <si>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</si>
  <si>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</si>
  <si>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</si>
  <si>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</si>
  <si>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</si>
  <si>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</si>
  <si>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</si>
  <si>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</si>
  <si>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</si>
  <si>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</si>
  <si>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</si>
  <si>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</si>
  <si>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</si>
  <si>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</si>
  <si>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</si>
  <si>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</si>
  <si>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</si>
  <si>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</si>
  <si>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</si>
  <si>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</si>
  <si>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</si>
  <si>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</si>
  <si>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</si>
  <si>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</si>
  <si>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</si>
  <si>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</si>
  <si>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</si>
  <si>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</si>
  <si>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</si>
  <si>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</si>
  <si>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</si>
  <si>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</si>
  <si>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</si>
  <si>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</si>
  <si>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</si>
  <si>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</si>
  <si>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</si>
  <si>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</si>
  <si>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</si>
  <si>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</si>
  <si>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</si>
  <si>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</si>
  <si>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</si>
  <si>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</si>
  <si>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</si>
  <si>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</si>
  <si>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</si>
  <si>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</si>
  <si>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</si>
  <si>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</si>
  <si>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</si>
  <si>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</si>
  <si>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</si>
  <si>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</si>
  <si>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</si>
  <si>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</si>
  <si>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</si>
  <si>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</si>
  <si>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</si>
  <si>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</si>
  <si>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</si>
  <si>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</si>
  <si>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</si>
  <si>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</si>
  <si>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</si>
  <si>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</si>
  <si>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</si>
  <si>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</si>
  <si>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</si>
  <si>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</si>
  <si>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</si>
  <si>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</si>
  <si>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</si>
  <si>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</si>
  <si>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</si>
  <si>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</si>
  <si>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</si>
  <si>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</si>
  <si>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</si>
  <si>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</si>
  <si>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</si>
  <si>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</si>
  <si>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</si>
  <si>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</si>
  <si>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</si>
  <si>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</si>
  <si>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</si>
  <si>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</si>
  <si>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</si>
  <si>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</si>
  <si>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</si>
  <si>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</si>
  <si>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</si>
  <si>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</si>
  <si>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</si>
  <si>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</si>
  <si>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</si>
  <si>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</si>
  <si>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</si>
  <si>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</si>
  <si>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</si>
  <si>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</si>
  <si>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</si>
  <si>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</si>
  <si>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</si>
  <si>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</si>
  <si>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</si>
  <si>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</si>
  <si>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</si>
  <si>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</si>
  <si>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</si>
  <si>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</si>
  <si>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</si>
  <si>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</si>
  <si>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</si>
  <si>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</si>
  <si>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</si>
  <si>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</si>
  <si>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</si>
  <si>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</si>
  <si>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</si>
  <si>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</si>
  <si>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</si>
  <si>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</si>
  <si>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</si>
  <si>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</si>
  <si>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</si>
  <si>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</si>
  <si>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</si>
  <si>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</si>
  <si>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</si>
  <si>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</si>
  <si>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</si>
  <si>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</si>
  <si>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</si>
  <si>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</si>
  <si>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</si>
  <si>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</si>
  <si>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</si>
  <si>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</si>
  <si>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</si>
  <si>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</si>
  <si>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</si>
  <si>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</si>
  <si>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</si>
  <si>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</si>
  <si>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</si>
  <si>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</si>
  <si>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</si>
  <si>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</si>
  <si>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</si>
  <si>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</si>
  <si>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</si>
  <si>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</si>
  <si>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</si>
  <si>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</si>
  <si>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</si>
  <si>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</si>
  <si>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</si>
  <si>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</si>
  <si>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</si>
  <si>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</si>
  <si>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</si>
  <si>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</si>
  <si>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</si>
  <si>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</si>
  <si>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</si>
  <si>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</si>
  <si>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</si>
  <si>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</si>
  <si>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</si>
  <si>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</si>
  <si>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</si>
  <si>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</si>
  <si>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</si>
  <si>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</si>
  <si>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</si>
  <si>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</si>
  <si>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</si>
  <si>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</si>
  <si>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</si>
  <si>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</si>
  <si>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</si>
  <si>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</si>
  <si>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</si>
  <si>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</si>
  <si>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</si>
  <si>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</si>
  <si>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</si>
  <si>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</si>
  <si>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</si>
  <si>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</si>
  <si>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</si>
  <si>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</si>
  <si>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</si>
  <si>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</si>
  <si>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</si>
  <si>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</si>
  <si>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</si>
  <si>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</si>
  <si>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</si>
  <si>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</si>
  <si>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</si>
  <si>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</si>
  <si>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</si>
  <si>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</si>
  <si>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</si>
  <si>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</si>
  <si>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</si>
  <si>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</si>
  <si>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</si>
  <si>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</si>
  <si>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</si>
  <si>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</si>
  <si>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</si>
  <si>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</si>
  <si>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</si>
  <si>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</si>
  <si>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</si>
  <si>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</si>
  <si>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</si>
  <si>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</si>
  <si>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</si>
  <si>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</si>
  <si>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</si>
  <si>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</si>
  <si>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</si>
  <si>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</si>
  <si>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</si>
  <si>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</si>
  <si>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</si>
  <si>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</si>
  <si>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</si>
  <si>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</si>
  <si>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</si>
  <si>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</si>
  <si>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</si>
  <si>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</si>
  <si>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</si>
  <si>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</si>
  <si>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</si>
  <si>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</si>
  <si>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</si>
  <si>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</si>
  <si>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</si>
  <si>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</si>
  <si>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</si>
  <si>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</si>
  <si>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</si>
  <si>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</si>
  <si>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</si>
  <si>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</si>
  <si>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</si>
  <si>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</si>
  <si>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</si>
  <si>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</si>
  <si>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</si>
  <si>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</si>
  <si>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</si>
  <si>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</si>
  <si>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</si>
  <si>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</si>
  <si>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</si>
  <si>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</si>
  <si>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</si>
  <si>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</si>
  <si>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</si>
  <si>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</si>
  <si>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</si>
  <si>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</si>
  <si>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</si>
  <si>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</si>
  <si>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</si>
  <si>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</si>
  <si>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</si>
  <si>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</si>
  <si>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</si>
  <si>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</si>
  <si>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</si>
  <si>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</si>
  <si>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</si>
  <si>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</si>
  <si>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</si>
  <si>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</si>
  <si>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</si>
  <si>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</si>
  <si>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</si>
  <si>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</si>
  <si>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</si>
  <si>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</si>
  <si>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</si>
  <si>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</si>
  <si>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</si>
  <si>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</si>
  <si>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</si>
  <si>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</si>
  <si>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</si>
  <si>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</si>
  <si>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</si>
  <si>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</si>
  <si>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</si>
  <si>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</si>
  <si>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</si>
  <si>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</si>
  <si>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</si>
  <si>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</si>
  <si>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</si>
  <si>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</si>
  <si>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</si>
  <si>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</si>
  <si>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</si>
  <si>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</si>
  <si>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</si>
  <si>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</si>
  <si>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</si>
  <si>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</si>
  <si>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</si>
  <si>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</si>
  <si>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</si>
  <si>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</si>
  <si>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</si>
  <si>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</si>
  <si>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</si>
  <si>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</si>
  <si>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</si>
  <si>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</si>
  <si>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</si>
  <si>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</si>
  <si>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</si>
  <si>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</si>
  <si>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</si>
  <si>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</si>
  <si>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</si>
  <si>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</si>
  <si>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</si>
  <si>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</si>
  <si>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</si>
  <si>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</si>
  <si>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</si>
  <si>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</si>
  <si>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</si>
  <si>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</si>
  <si>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</si>
  <si>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</si>
  <si>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</si>
  <si>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</si>
  <si>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</si>
  <si>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</si>
  <si>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</si>
  <si>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</si>
  <si>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</si>
  <si>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</si>
  <si>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</si>
  <si>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</si>
  <si>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</si>
  <si>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</si>
  <si>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</si>
  <si>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</si>
  <si>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</si>
  <si>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</si>
  <si>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</si>
  <si>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</si>
  <si>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</si>
  <si>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</si>
  <si>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</si>
  <si>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</si>
  <si>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</si>
  <si>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</si>
  <si>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</si>
  <si>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</si>
  <si>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</si>
  <si>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</si>
  <si>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</si>
  <si>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</si>
  <si>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</si>
  <si>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</si>
  <si>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</si>
  <si>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</si>
  <si>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</si>
  <si>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</si>
  <si>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</si>
  <si>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</si>
  <si>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</si>
  <si>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</si>
  <si>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</si>
  <si>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</si>
  <si>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</si>
  <si>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</si>
  <si>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</si>
  <si>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</si>
  <si>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</si>
  <si>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</si>
  <si>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</si>
  <si>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</si>
  <si>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</si>
  <si>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</si>
  <si>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</si>
  <si>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</si>
  <si>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</si>
  <si>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</si>
  <si>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</si>
  <si>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</si>
  <si>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</si>
  <si>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</si>
  <si>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</si>
  <si>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</si>
  <si>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</si>
  <si>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</si>
  <si>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</si>
  <si>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</si>
  <si>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</si>
  <si>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</si>
  <si>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</si>
  <si>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</si>
  <si>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</si>
  <si>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</si>
  <si>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</si>
  <si>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</si>
  <si>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</si>
  <si>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</si>
  <si>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</si>
  <si>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</si>
  <si>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</si>
  <si>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</si>
  <si>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</si>
  <si>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</si>
  <si>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</si>
  <si>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</si>
  <si>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</si>
  <si>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</si>
  <si>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</si>
  <si>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</si>
  <si>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</si>
  <si>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</si>
  <si>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</si>
  <si>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</si>
  <si>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</si>
  <si>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</si>
  <si>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</si>
  <si>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</si>
  <si>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</si>
  <si>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</si>
  <si>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</si>
  <si>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</si>
  <si>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</si>
  <si>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</si>
  <si>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</si>
  <si>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</si>
  <si>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</si>
  <si>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</si>
  <si>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</si>
  <si>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</si>
  <si>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</si>
  <si>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</si>
  <si>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</si>
  <si>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</si>
  <si>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</si>
  <si>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</si>
  <si>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</si>
  <si>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</si>
  <si>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</si>
  <si>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</si>
  <si>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</si>
  <si>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</si>
  <si>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</si>
  <si>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</si>
  <si>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</si>
  <si>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</si>
  <si>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</si>
  <si>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</si>
  <si>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</si>
  <si>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</si>
  <si>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</si>
  <si>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</si>
  <si>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</si>
  <si>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</si>
  <si>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</si>
  <si>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</si>
  <si>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</si>
  <si>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</si>
  <si>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</si>
  <si>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</si>
  <si>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</si>
  <si>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</si>
  <si>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</si>
  <si>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</si>
  <si>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</si>
  <si>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</si>
  <si>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</si>
  <si>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</si>
  <si>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</si>
  <si>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</si>
  <si>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</si>
  <si>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</si>
  <si>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</si>
  <si>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</si>
  <si>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</si>
  <si>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</si>
  <si>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</si>
  <si>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</si>
  <si>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</si>
  <si>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</si>
  <si>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</si>
  <si>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</si>
  <si>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</si>
  <si>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</si>
  <si>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</si>
  <si>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</si>
  <si>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</si>
  <si>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</si>
  <si>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</si>
  <si>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</si>
  <si>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</si>
  <si>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</si>
  <si>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</si>
  <si>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</si>
  <si>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</si>
  <si>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</si>
  <si>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</si>
  <si>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</si>
  <si>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</si>
  <si>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</si>
  <si>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</si>
  <si>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</si>
  <si>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</si>
  <si>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</si>
  <si>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</si>
  <si>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</si>
  <si>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</si>
  <si>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</si>
  <si>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</si>
  <si>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</si>
  <si>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</si>
  <si>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</si>
  <si>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</si>
  <si>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</si>
  <si>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</si>
  <si>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</si>
  <si>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</si>
  <si>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</si>
  <si>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</si>
  <si>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</si>
  <si>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</si>
  <si>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</si>
  <si>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</si>
  <si>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</si>
  <si>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</si>
  <si>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</si>
  <si>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</si>
  <si>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</si>
  <si>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</si>
  <si>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</si>
  <si>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</si>
  <si>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</si>
  <si>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</si>
  <si>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</si>
  <si>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</si>
  <si>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</si>
  <si>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</si>
  <si>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</si>
  <si>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</si>
  <si>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</si>
  <si>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</si>
  <si>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</si>
  <si>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</si>
  <si>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</si>
  <si>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</si>
  <si>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</si>
  <si>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</si>
  <si>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</si>
  <si>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</si>
  <si>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</si>
  <si>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</si>
  <si>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</si>
  <si>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</si>
  <si>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</si>
  <si>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</si>
  <si>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</si>
  <si>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</si>
  <si>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</si>
  <si>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</si>
  <si>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</si>
  <si>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</si>
  <si>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</si>
  <si>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</si>
  <si>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</si>
  <si>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</si>
  <si>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</si>
  <si>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</si>
  <si>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</si>
  <si>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</si>
  <si>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</si>
  <si>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</si>
  <si>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</si>
  <si>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</si>
  <si>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</si>
  <si>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</si>
  <si>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</si>
  <si>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</si>
  <si>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</si>
  <si>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</si>
  <si>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</si>
  <si>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</si>
  <si>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</si>
  <si>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</si>
  <si>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</si>
  <si>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</si>
  <si>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</si>
  <si>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</si>
  <si>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</si>
  <si>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</si>
  <si>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</si>
  <si>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</si>
  <si>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</si>
  <si>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</si>
  <si>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</si>
  <si>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</si>
  <si>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</si>
  <si>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</si>
  <si>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</si>
  <si>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</si>
  <si>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</si>
  <si>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</si>
  <si>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</si>
  <si>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</si>
  <si>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</si>
  <si>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</si>
  <si>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</si>
  <si>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</si>
  <si>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</si>
  <si>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</si>
  <si>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</si>
  <si>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</si>
  <si>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</si>
  <si>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</si>
  <si>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</si>
  <si>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</si>
  <si>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</si>
  <si>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</si>
  <si>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</si>
  <si>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</si>
  <si>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</si>
  <si>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</si>
  <si>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</si>
  <si>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</si>
  <si>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</si>
  <si>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</si>
  <si>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</si>
  <si>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</si>
  <si>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</si>
  <si>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</si>
  <si>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</si>
  <si>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</si>
  <si>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</si>
  <si>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</si>
  <si>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</si>
  <si>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</si>
  <si>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</si>
  <si>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</si>
  <si>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</si>
  <si>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</si>
  <si>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</si>
  <si>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</si>
  <si>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</si>
  <si>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</si>
  <si>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</si>
  <si>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</si>
  <si>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</si>
  <si>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</si>
  <si>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</si>
  <si>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</si>
  <si>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</si>
  <si>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</si>
  <si>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</si>
  <si>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</si>
  <si>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</si>
  <si>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</si>
  <si>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</si>
  <si>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</si>
  <si>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</si>
  <si>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</si>
  <si>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</si>
  <si>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</si>
  <si>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</si>
  <si>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</si>
  <si>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</si>
  <si>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</si>
  <si>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</si>
  <si>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</si>
  <si>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</si>
  <si>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</si>
  <si>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</si>
  <si>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</si>
  <si>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</si>
  <si>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</si>
  <si>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</si>
  <si>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</si>
  <si>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</si>
  <si>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</si>
  <si>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</si>
  <si>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</si>
  <si>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</si>
  <si>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</si>
  <si>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</si>
  <si>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</si>
  <si>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</si>
  <si>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</si>
  <si>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</si>
  <si>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</si>
  <si>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</si>
  <si>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</si>
  <si>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</si>
  <si>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</si>
  <si>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</si>
  <si>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</si>
  <si>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</si>
  <si>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</si>
  <si>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</si>
  <si>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</si>
  <si>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</si>
  <si>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</si>
  <si>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</si>
  <si>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</si>
  <si>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</si>
  <si>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</si>
  <si>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</si>
  <si>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</si>
  <si>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</si>
  <si>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</si>
  <si>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</si>
  <si>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</si>
  <si>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</si>
  <si>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</si>
  <si>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</si>
  <si>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</si>
  <si>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</si>
  <si>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</si>
  <si>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</si>
  <si>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</si>
  <si>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</si>
  <si>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</si>
  <si>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</si>
  <si>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</si>
  <si>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</si>
  <si>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</si>
  <si>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</si>
  <si>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</si>
  <si>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</si>
  <si>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</si>
  <si>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</si>
  <si>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</si>
  <si>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</si>
  <si>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</si>
  <si>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</si>
  <si>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</si>
  <si>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</si>
  <si>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</si>
  <si>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</si>
  <si>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</si>
  <si>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</si>
  <si>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</si>
  <si>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</si>
  <si>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</si>
  <si>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</si>
  <si>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</si>
  <si>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</si>
  <si>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</si>
  <si>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</si>
  <si>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</si>
  <si>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</si>
  <si>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</si>
  <si>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</si>
  <si>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</si>
  <si>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</si>
  <si>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</si>
  <si>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</si>
  <si>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</si>
  <si>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</si>
  <si>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</si>
  <si>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</si>
  <si>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</si>
  <si>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</si>
  <si>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</si>
  <si>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</si>
  <si>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</si>
  <si>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</si>
  <si>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</si>
  <si>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</si>
  <si>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</si>
  <si>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</si>
  <si>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</si>
  <si>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</si>
  <si>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</si>
  <si>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</si>
  <si>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</si>
  <si>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</si>
  <si>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</si>
  <si>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</si>
  <si>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</si>
  <si>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</si>
  <si>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</si>
  <si>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</si>
  <si>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</si>
  <si>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</si>
  <si>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</si>
  <si>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</si>
  <si>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</si>
  <si>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</si>
  <si>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</si>
  <si>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</si>
  <si>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</si>
  <si>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</si>
  <si>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</si>
  <si>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</si>
  <si>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</si>
  <si>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</si>
  <si>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</si>
  <si>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</si>
  <si>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</si>
  <si>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</si>
  <si>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</si>
  <si>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</si>
  <si>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</si>
  <si>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</si>
  <si>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</si>
  <si>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</si>
  <si>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</si>
  <si>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</si>
  <si>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</si>
  <si>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</si>
  <si>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</si>
  <si>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</si>
  <si>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</si>
  <si>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</si>
  <si>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</si>
  <si>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</si>
  <si>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</si>
  <si>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</si>
  <si>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</si>
  <si>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</si>
  <si>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</si>
  <si>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</si>
  <si>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</si>
  <si>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</si>
  <si>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</si>
  <si>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</si>
  <si>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</si>
  <si>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</si>
  <si>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</si>
  <si>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</si>
  <si>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</si>
  <si>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</si>
  <si>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</si>
  <si>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</si>
  <si>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</si>
  <si>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</si>
  <si>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</si>
  <si>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</si>
  <si>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</si>
  <si>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</si>
  <si>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</si>
  <si>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</si>
  <si>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</si>
  <si>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</si>
  <si>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</si>
  <si>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</si>
  <si>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</si>
  <si>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</si>
  <si>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</si>
  <si>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</si>
  <si>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</si>
  <si>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</si>
  <si>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</si>
  <si>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</si>
  <si>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</si>
  <si>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</si>
  <si>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</si>
  <si>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</si>
  <si>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</si>
  <si>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</si>
  <si>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</si>
  <si>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</si>
  <si>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</si>
  <si>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</si>
  <si>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</si>
  <si>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</si>
  <si>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</si>
  <si>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</si>
  <si>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</si>
  <si>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</si>
  <si>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</si>
  <si>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</si>
  <si>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</si>
  <si>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</si>
  <si>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</si>
  <si>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</si>
  <si>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</si>
  <si>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</si>
  <si>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</si>
  <si>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</si>
  <si>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</si>
  <si>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</si>
  <si>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</si>
  <si>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</si>
  <si>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</si>
  <si>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</si>
  <si>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</si>
  <si>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</si>
  <si>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</si>
  <si>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</si>
  <si>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</si>
  <si>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</si>
  <si>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</si>
  <si>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</si>
  <si>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</si>
  <si>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</si>
  <si>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</si>
  <si>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</si>
  <si>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</si>
  <si>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</si>
  <si>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</si>
  <si>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</si>
  <si>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</si>
  <si>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</si>
  <si>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</si>
  <si>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</si>
  <si>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</si>
  <si>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</si>
  <si>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</si>
  <si>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</si>
  <si>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</si>
  <si>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</si>
  <si>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</si>
  <si>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</si>
  <si>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</si>
  <si>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</si>
  <si>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</si>
  <si>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</si>
  <si>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</si>
  <si>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</si>
  <si>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</si>
  <si>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</si>
  <si>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</si>
  <si>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</si>
  <si>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</si>
  <si>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</si>
  <si>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</si>
  <si>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</si>
  <si>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</si>
  <si>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</si>
  <si>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</si>
  <si>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</si>
  <si>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</si>
  <si>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</si>
  <si>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</si>
  <si>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</si>
  <si>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</si>
  <si>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</si>
  <si>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</si>
  <si>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</si>
  <si>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</si>
  <si>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</si>
  <si>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</si>
  <si>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</si>
  <si>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</si>
  <si>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</si>
  <si>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</si>
  <si>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</si>
  <si>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</si>
  <si>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</si>
  <si>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</si>
  <si>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</si>
  <si>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</si>
  <si>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</si>
  <si>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</si>
  <si>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</si>
  <si>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</si>
  <si>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</si>
  <si>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</si>
  <si>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</si>
  <si>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</si>
  <si>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</si>
  <si>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</si>
  <si>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</si>
  <si>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</si>
  <si>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</si>
  <si>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</si>
  <si>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</si>
  <si>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</si>
  <si>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</si>
  <si>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</si>
  <si>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</si>
  <si>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</si>
  <si>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</si>
  <si>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</si>
  <si>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</si>
  <si>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</si>
  <si>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</si>
  <si>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</si>
  <si>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</si>
  <si>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</si>
  <si>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</si>
  <si>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</si>
  <si>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</si>
  <si>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</si>
  <si>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</si>
  <si>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</si>
  <si>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</si>
  <si>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</si>
  <si>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</si>
  <si>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</si>
  <si>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</si>
  <si>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</si>
  <si>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</si>
  <si>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</si>
  <si>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</si>
  <si>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</si>
  <si>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</si>
  <si>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</si>
  <si>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</si>
  <si>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</si>
  <si>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</si>
  <si>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</si>
  <si>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</si>
  <si>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</si>
  <si>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</si>
  <si>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</si>
  <si>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</si>
  <si>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</si>
  <si>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</si>
  <si>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</si>
  <si>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</si>
  <si>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</si>
  <si>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</si>
  <si>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</si>
  <si>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</si>
  <si>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</si>
  <si>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</si>
  <si>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</si>
  <si>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</si>
  <si>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</si>
  <si>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</si>
  <si>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</si>
  <si>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</si>
  <si>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</si>
  <si>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</si>
  <si>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</si>
  <si>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</si>
  <si>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</si>
  <si>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</si>
  <si>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</si>
  <si>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</si>
  <si>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</si>
  <si>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</si>
  <si>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</si>
  <si>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</si>
  <si>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</si>
  <si>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</si>
  <si>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</si>
  <si>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</si>
  <si>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</si>
  <si>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</si>
  <si>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</si>
  <si>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</si>
  <si>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</si>
  <si>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</si>
  <si>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</si>
  <si>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</si>
  <si>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</si>
  <si>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</si>
  <si>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</si>
  <si>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</si>
  <si>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</si>
  <si>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</si>
  <si>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</si>
  <si>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</si>
  <si>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</si>
  <si>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</si>
  <si>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</si>
  <si>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</si>
  <si>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</si>
  <si>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</si>
  <si>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</si>
  <si>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</si>
  <si>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</si>
  <si>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</si>
  <si>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</si>
  <si>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</si>
  <si>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</si>
  <si>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</si>
  <si>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</si>
  <si>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</si>
  <si>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</si>
  <si>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</si>
  <si>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</si>
  <si>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</si>
  <si>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</si>
  <si>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</si>
  <si>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</si>
  <si>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</si>
  <si>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</si>
  <si>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</si>
  <si>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</si>
  <si>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</si>
  <si>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</si>
  <si>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</si>
  <si>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</si>
  <si>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</si>
  <si>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</si>
  <si>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</si>
  <si>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</si>
  <si>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</si>
  <si>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</si>
  <si>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</si>
  <si>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</si>
  <si>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</si>
  <si>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</si>
  <si>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</si>
  <si>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</si>
  <si>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</si>
  <si>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</si>
  <si>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</si>
  <si>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</si>
  <si>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</si>
  <si>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</si>
  <si>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</si>
  <si>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</si>
  <si>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</si>
  <si>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</si>
  <si>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</si>
  <si>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</si>
  <si>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</si>
  <si>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</si>
  <si>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</si>
  <si>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</si>
  <si>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</si>
  <si>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</si>
  <si>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</si>
  <si>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</si>
  <si>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</si>
  <si>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</si>
  <si>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</si>
  <si>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</si>
  <si>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</si>
  <si>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</si>
  <si>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</si>
  <si>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</si>
  <si>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</si>
  <si>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</si>
  <si>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</si>
  <si>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</si>
  <si>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</si>
  <si>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</si>
  <si>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</si>
  <si>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</si>
  <si>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</si>
  <si>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</si>
  <si>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</si>
  <si>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</si>
  <si>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</si>
  <si>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</si>
  <si>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</si>
  <si>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</si>
  <si>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</si>
  <si>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</si>
  <si>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</si>
  <si>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</si>
  <si>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</si>
  <si>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</si>
  <si>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</si>
  <si>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</si>
  <si>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</si>
  <si>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</si>
  <si>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</si>
  <si>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</si>
  <si>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</si>
  <si>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</si>
  <si>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</si>
  <si>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</si>
  <si>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</si>
  <si>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</si>
  <si>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</si>
  <si>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</si>
  <si>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</si>
  <si>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</si>
  <si>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</si>
  <si>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</si>
  <si>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</si>
  <si>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</si>
  <si>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</si>
  <si>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</si>
  <si>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</si>
  <si>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</si>
  <si>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</si>
  <si>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</si>
  <si>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</si>
  <si>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</si>
  <si>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</si>
  <si>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</si>
  <si>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</si>
  <si>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</si>
  <si>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</si>
  <si>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</si>
  <si>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</si>
  <si>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</si>
  <si>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</si>
  <si>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</si>
  <si>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</si>
  <si>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</si>
  <si>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</si>
  <si>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</si>
  <si>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</si>
  <si>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</si>
  <si>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</si>
  <si>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</si>
  <si>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</si>
  <si>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</si>
  <si>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</si>
  <si>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</si>
  <si>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</si>
  <si>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</si>
  <si>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</si>
  <si>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</si>
  <si>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</si>
  <si>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</si>
  <si>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</si>
  <si>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</si>
  <si>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</si>
  <si>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</si>
  <si>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</si>
  <si>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</si>
  <si>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</si>
  <si>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</si>
  <si>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</si>
  <si>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</si>
  <si>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</si>
  <si>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</si>
  <si>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</si>
  <si>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</si>
  <si>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</si>
  <si>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</si>
  <si>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</si>
  <si>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</si>
  <si>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</si>
  <si>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</si>
  <si>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</si>
  <si>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</si>
  <si>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</si>
  <si>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</si>
  <si>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</si>
  <si>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</si>
  <si>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</si>
  <si>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</si>
  <si>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</si>
  <si>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</si>
  <si>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</si>
  <si>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</si>
  <si>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</si>
  <si>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</si>
  <si>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</si>
  <si>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</si>
  <si>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</si>
  <si>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</si>
  <si>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</si>
  <si>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</si>
  <si>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</si>
  <si>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</si>
  <si>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</si>
  <si>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</si>
  <si>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</si>
  <si>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</si>
  <si>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</si>
  <si>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</si>
  <si>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</si>
  <si>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</si>
  <si>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</si>
  <si>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</si>
  <si>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</si>
  <si>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</si>
  <si>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</si>
  <si>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</si>
  <si>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</si>
  <si>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</si>
  <si>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</si>
  <si>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</si>
  <si>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</si>
  <si>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</si>
  <si>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</si>
  <si>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</si>
  <si>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</si>
  <si>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</si>
  <si>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</si>
  <si>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</si>
  <si>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</si>
  <si>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</si>
  <si>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</si>
  <si>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</si>
  <si>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</si>
  <si>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</si>
  <si>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</si>
  <si>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</si>
  <si>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</si>
  <si>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</si>
  <si>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</si>
  <si>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</si>
  <si>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</si>
  <si>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</si>
  <si>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</si>
  <si>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</si>
  <si>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</si>
  <si>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</si>
  <si>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</si>
  <si>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</si>
  <si>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</si>
  <si>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</si>
  <si>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</si>
  <si>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</si>
  <si>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</si>
  <si>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</si>
  <si>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</si>
  <si>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</si>
  <si>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</si>
  <si>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</si>
  <si>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</si>
  <si>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</si>
  <si>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</si>
  <si>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</si>
  <si>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</si>
  <si>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</si>
  <si>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</si>
  <si>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</si>
  <si>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</si>
  <si>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</si>
  <si>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</si>
  <si>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</si>
  <si>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</si>
  <si>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</si>
  <si>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</si>
  <si>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</si>
  <si>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</si>
  <si>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</si>
  <si>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</si>
  <si>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</si>
  <si>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</si>
  <si>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</si>
  <si>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</si>
  <si>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</si>
  <si>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</si>
  <si>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</si>
  <si>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</si>
  <si>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</si>
  <si>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</si>
  <si>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</si>
  <si>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</si>
  <si>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</si>
  <si>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</si>
  <si>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</si>
  <si>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</si>
  <si>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</si>
  <si>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</si>
  <si>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</si>
  <si>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</si>
  <si>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</si>
  <si>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</si>
  <si>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</si>
  <si>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</si>
  <si>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</si>
  <si>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</si>
  <si>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</si>
  <si>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</si>
  <si>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</si>
  <si>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</si>
  <si>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</si>
  <si>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</si>
  <si>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</si>
  <si>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</si>
  <si>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</si>
  <si>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</si>
  <si>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</si>
  <si>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</si>
  <si>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</si>
  <si>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</si>
  <si>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</si>
  <si>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</si>
  <si>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</si>
  <si>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</si>
  <si>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</si>
  <si>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</si>
  <si>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</si>
  <si>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</si>
  <si>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</si>
  <si>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</si>
  <si>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</si>
  <si>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</si>
  <si>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</si>
  <si>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</si>
  <si>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</si>
  <si>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</si>
  <si>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</si>
  <si>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</si>
  <si>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</si>
  <si>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</si>
  <si>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</si>
  <si>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</si>
  <si>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</si>
  <si>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</si>
  <si>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</si>
  <si>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</si>
  <si>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</si>
  <si>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</si>
  <si>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</si>
  <si>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</si>
  <si>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</si>
  <si>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</si>
  <si>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</si>
  <si>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</si>
  <si>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</si>
  <si>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</si>
  <si>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</si>
  <si>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</si>
  <si>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</si>
  <si>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</si>
  <si>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</si>
  <si>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</si>
  <si>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</si>
  <si>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</si>
  <si>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</si>
  <si>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</si>
  <si>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</si>
  <si>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</si>
  <si>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</si>
  <si>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</si>
  <si>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</si>
  <si>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</si>
  <si>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</si>
  <si>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</si>
  <si>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</si>
  <si>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</si>
  <si>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</si>
  <si>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</si>
  <si>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</si>
  <si>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</si>
  <si>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</si>
  <si>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</si>
  <si>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</si>
  <si>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</si>
  <si>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</si>
  <si>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</si>
  <si>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</si>
  <si>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</si>
  <si>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</si>
  <si>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</si>
  <si>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</si>
  <si>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</si>
  <si>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</si>
  <si>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</si>
  <si>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</si>
  <si>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</si>
  <si>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</si>
  <si>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</si>
  <si>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</si>
  <si>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</si>
  <si>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</si>
  <si>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</si>
  <si>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</si>
  <si>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</si>
  <si>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</si>
  <si>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</si>
  <si>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</si>
  <si>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</si>
  <si>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</si>
  <si>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</si>
  <si>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</si>
  <si>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</si>
  <si>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</si>
  <si>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</si>
  <si>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</si>
  <si>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</si>
  <si>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</si>
  <si>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</si>
  <si>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</si>
  <si>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</si>
  <si>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</si>
  <si>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</si>
  <si>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</si>
  <si>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</si>
  <si>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</si>
  <si>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</si>
  <si>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</si>
  <si>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</si>
  <si>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</si>
  <si>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</si>
  <si>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</si>
  <si>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</si>
  <si>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</si>
  <si>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</si>
  <si>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</si>
  <si>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</si>
  <si>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</si>
  <si>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</si>
  <si>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</si>
  <si>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</si>
  <si>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</si>
  <si>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</si>
  <si>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</si>
  <si>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</si>
  <si>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</si>
  <si>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</si>
  <si>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</si>
  <si>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</si>
  <si>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</si>
  <si>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</si>
  <si>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</si>
  <si>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</si>
  <si>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</si>
  <si>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</si>
  <si>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</si>
  <si>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</si>
  <si>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</si>
  <si>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</si>
  <si>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</si>
  <si>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</si>
  <si>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</si>
  <si>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</si>
  <si>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</si>
  <si>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</si>
  <si>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</si>
  <si>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</si>
  <si>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</si>
  <si>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</si>
  <si>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</si>
  <si>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</si>
  <si>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</si>
  <si>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</si>
  <si>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</si>
  <si>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</si>
  <si>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</si>
  <si>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</si>
  <si>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</si>
  <si>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</si>
  <si>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</si>
  <si>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</si>
  <si>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</si>
  <si>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</si>
  <si>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</si>
  <si>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</si>
  <si>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</si>
  <si>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</si>
  <si>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</si>
  <si>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</si>
  <si>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</si>
  <si>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</si>
  <si>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</si>
  <si>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</si>
  <si>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</si>
  <si>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</si>
  <si>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</si>
  <si>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</si>
  <si>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</si>
  <si>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</si>
  <si>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</si>
  <si>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</si>
  <si>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</si>
  <si>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</si>
  <si>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</si>
  <si>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</si>
  <si>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</si>
  <si>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</si>
  <si>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</si>
  <si>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</si>
  <si>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</si>
  <si>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</si>
  <si>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</si>
  <si>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</si>
  <si>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</si>
  <si>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</si>
  <si>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</si>
  <si>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</si>
  <si>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</si>
  <si>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</si>
  <si>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</si>
  <si>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</si>
  <si>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</si>
  <si>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</si>
  <si>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</si>
  <si>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</si>
  <si>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</si>
  <si>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</si>
  <si>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</si>
  <si>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</si>
  <si>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</si>
  <si>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</si>
  <si>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</si>
  <si>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</si>
  <si>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</si>
  <si>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</si>
  <si>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</si>
  <si>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</si>
  <si>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</si>
  <si>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</si>
  <si>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</si>
  <si>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</si>
  <si>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</si>
  <si>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</si>
  <si>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</si>
  <si>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</si>
  <si>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</si>
  <si>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</si>
  <si>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</si>
  <si>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</si>
  <si>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</si>
  <si>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</si>
  <si>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</si>
  <si>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</si>
  <si>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</si>
  <si>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</si>
  <si>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</si>
  <si>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</si>
  <si>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</si>
  <si>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</si>
  <si>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</si>
  <si>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</si>
  <si>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</si>
  <si>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</si>
  <si>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</si>
  <si>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</si>
  <si>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</si>
  <si>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</si>
  <si>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</si>
  <si>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</si>
  <si>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</si>
  <si>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</si>
  <si>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</si>
  <si>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</si>
  <si>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</si>
  <si>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</si>
  <si>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</si>
  <si>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</si>
  <si>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</si>
  <si>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</si>
  <si>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</si>
  <si>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</si>
  <si>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</si>
  <si>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</si>
  <si>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</si>
  <si>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</si>
  <si>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</si>
  <si>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</si>
  <si>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</si>
  <si>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</si>
  <si>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</si>
  <si>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</si>
  <si>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</si>
  <si>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</si>
  <si>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</si>
  <si>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</si>
  <si>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</si>
  <si>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</si>
  <si>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</si>
  <si>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</si>
  <si>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</si>
  <si>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</si>
  <si>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</si>
  <si>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</si>
  <si>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</si>
  <si>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</si>
  <si>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</si>
  <si>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</si>
  <si>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</si>
  <si>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</si>
  <si>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</si>
  <si>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</si>
  <si>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</si>
  <si>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</si>
  <si>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</si>
  <si>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</si>
  <si>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</si>
  <si>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</si>
  <si>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</si>
  <si>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</si>
  <si>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</si>
  <si>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</si>
  <si>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</si>
  <si>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</si>
  <si>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</si>
  <si>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</si>
  <si>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</si>
  <si>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</si>
  <si>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</si>
  <si>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</si>
  <si>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</si>
  <si>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</si>
  <si>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</si>
  <si>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</si>
  <si>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</si>
  <si>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</si>
  <si>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</si>
  <si>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</si>
  <si>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</si>
  <si>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</si>
  <si>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</si>
  <si>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</si>
  <si>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</si>
  <si>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</si>
  <si>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</si>
  <si>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</si>
  <si>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</si>
  <si>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</si>
  <si>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</si>
  <si>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</si>
  <si>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</si>
  <si>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</si>
  <si>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</si>
  <si>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</si>
  <si>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</si>
  <si>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</si>
  <si>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</si>
  <si>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</si>
  <si>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</si>
  <si>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</si>
  <si>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</si>
  <si>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</si>
  <si>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</si>
  <si>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</si>
  <si>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</si>
  <si>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</si>
  <si>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</si>
  <si>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</si>
  <si>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</si>
  <si>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</si>
  <si>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</si>
  <si>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</si>
  <si>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</si>
  <si>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</si>
  <si>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</si>
  <si>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</si>
  <si>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</si>
  <si>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</si>
  <si>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</si>
  <si>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</si>
  <si>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</si>
  <si>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</si>
  <si>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</si>
  <si>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</si>
  <si>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</si>
  <si>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</si>
  <si>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</si>
  <si>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</si>
  <si>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</si>
  <si>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</si>
  <si>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</si>
  <si>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</si>
  <si>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</si>
  <si>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</si>
  <si>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</si>
  <si>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</si>
  <si>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</si>
  <si>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</si>
  <si>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</si>
  <si>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</si>
  <si>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</si>
  <si>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</si>
  <si>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</si>
  <si>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</si>
  <si>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</si>
  <si>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</si>
  <si>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</si>
  <si>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</si>
  <si>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</si>
  <si>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</si>
  <si>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</si>
  <si>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</si>
  <si>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</si>
  <si>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</si>
  <si>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</si>
  <si>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</si>
  <si>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</si>
  <si>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</si>
  <si>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</si>
  <si>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</si>
  <si>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</si>
  <si>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</si>
  <si>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</si>
  <si>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</si>
  <si>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</si>
  <si>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</si>
  <si>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</si>
  <si>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</si>
  <si>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</si>
  <si>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</si>
  <si>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</si>
  <si>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</si>
  <si>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</si>
  <si>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</si>
  <si>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</si>
  <si>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</si>
  <si>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</si>
  <si>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</si>
  <si>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</si>
  <si>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</si>
  <si>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</si>
  <si>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</si>
  <si>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</si>
  <si>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</si>
  <si>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</si>
  <si>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</si>
  <si>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</si>
  <si>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</si>
  <si>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</si>
  <si>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</si>
  <si>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</si>
  <si>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</si>
  <si>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</si>
  <si>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</si>
  <si>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</si>
  <si>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</si>
  <si>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</si>
  <si>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</si>
  <si>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</si>
  <si>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</si>
  <si>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</si>
  <si>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</si>
  <si>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</si>
  <si>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</si>
  <si>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</si>
  <si>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</si>
  <si>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</si>
  <si>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</si>
  <si>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</si>
  <si>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</si>
  <si>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</si>
  <si>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</si>
  <si>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</si>
  <si>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</si>
  <si>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</si>
  <si>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</si>
  <si>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</si>
  <si>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</si>
  <si>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</si>
  <si>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</si>
  <si>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</si>
  <si>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</si>
  <si>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</si>
  <si>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</si>
  <si>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</si>
  <si>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</si>
  <si>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</si>
  <si>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</si>
  <si>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</si>
  <si>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</si>
  <si>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</si>
  <si>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</si>
  <si>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</si>
  <si>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</si>
  <si>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</si>
  <si>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</si>
  <si>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</si>
  <si>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</si>
  <si>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</si>
  <si>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</si>
  <si>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</si>
  <si>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</si>
  <si>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</si>
  <si>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</si>
  <si>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</si>
  <si>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</si>
  <si>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</si>
  <si>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</si>
  <si>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</si>
  <si>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</si>
  <si>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</si>
  <si>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</si>
  <si>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</si>
  <si>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</si>
  <si>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</si>
  <si>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</si>
  <si>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</si>
  <si>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</si>
  <si>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</si>
  <si>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</si>
  <si>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</si>
  <si>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</si>
  <si>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</si>
  <si>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</si>
  <si>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</si>
  <si>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</si>
  <si>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</si>
  <si>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</si>
  <si>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</si>
  <si>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</si>
  <si>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</si>
  <si>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</si>
  <si>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</si>
  <si>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</si>
  <si>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</si>
  <si>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</si>
  <si>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</si>
  <si>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</si>
  <si>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</si>
  <si>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</si>
  <si>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</si>
  <si>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</si>
  <si>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</si>
  <si>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</si>
  <si>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</si>
  <si>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</si>
  <si>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</si>
  <si>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</si>
  <si>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</si>
  <si>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</si>
  <si>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</si>
  <si>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</si>
  <si>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</si>
  <si>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</si>
  <si>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</si>
  <si>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</si>
  <si>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</si>
  <si>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</si>
  <si>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</si>
  <si>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</si>
  <si>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</si>
  <si>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</si>
  <si>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</si>
  <si>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</si>
  <si>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</si>
  <si>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</si>
  <si>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</si>
  <si>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</si>
  <si>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</si>
  <si>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</si>
  <si>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</si>
  <si>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</si>
  <si>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</si>
  <si>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</si>
  <si>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</si>
  <si>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</si>
  <si>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</si>
  <si>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</si>
  <si>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</si>
  <si>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</si>
  <si>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</si>
  <si>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</si>
  <si>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</si>
  <si>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</si>
  <si>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</si>
  <si>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</si>
  <si>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</si>
  <si>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</si>
  <si>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</si>
  <si>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</si>
  <si>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</si>
  <si>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</si>
  <si>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</si>
  <si>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</si>
  <si>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</si>
  <si>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</si>
  <si>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</si>
  <si>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</si>
  <si>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</si>
  <si>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</si>
  <si>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</si>
  <si>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</si>
  <si>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</si>
  <si>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</si>
  <si>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</si>
  <si>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</si>
  <si>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</si>
  <si>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</si>
  <si>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</si>
  <si>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</si>
  <si>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</si>
  <si>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</si>
  <si>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</si>
  <si>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</si>
  <si>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</si>
  <si>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</si>
  <si>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</si>
  <si>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</si>
  <si>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</si>
  <si>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</si>
  <si>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</si>
  <si>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</si>
  <si>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</si>
  <si>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</si>
  <si>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</si>
  <si>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</si>
  <si>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</si>
  <si>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</si>
  <si>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</si>
  <si>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</si>
  <si>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</si>
  <si>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</si>
  <si>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</si>
  <si>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</si>
  <si>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</si>
  <si>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</si>
  <si>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</si>
  <si>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</si>
  <si>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</si>
  <si>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</si>
  <si>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</si>
  <si>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</si>
  <si>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</si>
  <si>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</si>
  <si>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</si>
  <si>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</si>
  <si>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</si>
  <si>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</si>
  <si>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</si>
  <si>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</si>
  <si>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</si>
  <si>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</si>
  <si>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</si>
  <si>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</si>
  <si>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</si>
  <si>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</si>
  <si>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</si>
  <si>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</si>
  <si>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</si>
  <si>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</si>
  <si>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</si>
  <si>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</si>
  <si>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</si>
  <si>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</si>
  <si>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</si>
  <si>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</si>
  <si>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</si>
  <si>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</si>
  <si>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</si>
  <si>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</si>
  <si>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</si>
  <si>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</si>
  <si>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</si>
  <si>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</si>
  <si>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</si>
  <si>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</si>
  <si>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</si>
  <si>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</si>
  <si>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</si>
  <si>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</si>
  <si>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</si>
  <si>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</si>
  <si>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</si>
  <si>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</si>
  <si>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</si>
  <si>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</si>
  <si>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</si>
  <si>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</si>
  <si>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</si>
  <si>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</si>
  <si>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</si>
  <si>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</si>
  <si>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</si>
  <si>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</si>
  <si>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</si>
  <si>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</si>
  <si>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</si>
  <si>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</si>
  <si>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</si>
  <si>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</si>
  <si>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</si>
  <si>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</si>
  <si>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</si>
  <si>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</si>
  <si>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</si>
  <si>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</si>
  <si>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</si>
  <si>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</si>
  <si>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</si>
  <si>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</si>
  <si>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</si>
  <si>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</si>
  <si>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</si>
  <si>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</si>
  <si>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</si>
  <si>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</si>
  <si>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</si>
  <si>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</si>
  <si>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</si>
  <si>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</si>
  <si>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</si>
  <si>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</si>
  <si>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</si>
  <si>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</si>
  <si>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</si>
  <si>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</si>
  <si>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</si>
  <si>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</si>
  <si>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</si>
  <si>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</si>
  <si>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</si>
  <si>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</si>
  <si>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</si>
  <si>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</si>
  <si>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</si>
  <si>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</si>
  <si>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</si>
  <si>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</si>
  <si>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</si>
  <si>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</si>
  <si>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</si>
  <si>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</si>
  <si>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</si>
  <si>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</si>
  <si>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</si>
  <si>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</si>
  <si>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</si>
  <si>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</si>
  <si>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</si>
  <si>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</si>
  <si>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</si>
  <si>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</si>
  <si>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</si>
  <si>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</si>
  <si>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</si>
  <si>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</si>
  <si>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</si>
  <si>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</si>
  <si>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</si>
  <si>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</si>
  <si>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</si>
  <si>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</si>
  <si>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</si>
  <si>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</si>
  <si>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</si>
  <si>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</si>
  <si>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</si>
  <si>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</si>
  <si>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</si>
  <si>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</si>
  <si>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</si>
  <si>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</si>
  <si>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</si>
  <si>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</si>
  <si>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</si>
  <si>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</si>
  <si>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</si>
  <si>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</si>
  <si>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</si>
  <si>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</si>
  <si>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</si>
  <si>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</si>
  <si>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</si>
  <si>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</si>
  <si>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</si>
  <si>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</si>
  <si>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</si>
  <si>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</si>
  <si>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</si>
  <si>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</si>
  <si>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</si>
  <si>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</si>
  <si>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</si>
  <si>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</si>
  <si>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</si>
  <si>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</si>
  <si>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</si>
  <si>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</si>
  <si>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</si>
  <si>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</si>
  <si>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</si>
  <si>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</si>
  <si>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</si>
  <si>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</si>
  <si>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</si>
  <si>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</si>
  <si>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</si>
  <si>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</si>
  <si>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</si>
  <si>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</si>
  <si>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</si>
  <si>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</si>
  <si>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</si>
  <si>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</si>
  <si>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</si>
  <si>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</si>
  <si>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</si>
  <si>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</si>
  <si>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</si>
  <si>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</si>
  <si>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</si>
  <si>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</si>
  <si>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</si>
  <si>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</si>
  <si>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</si>
  <si>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</si>
  <si>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</si>
  <si>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</si>
  <si>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</si>
  <si>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</si>
  <si>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</si>
  <si>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</si>
  <si>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</si>
  <si>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</si>
  <si>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</si>
  <si>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</si>
  <si>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</si>
  <si>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</si>
  <si>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</si>
  <si>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</si>
  <si>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</si>
  <si>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</si>
  <si>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</si>
  <si>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</si>
  <si>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</si>
  <si>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</si>
  <si>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</si>
  <si>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</si>
  <si>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</si>
  <si>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</si>
  <si>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</si>
  <si>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</si>
  <si>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</si>
  <si>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</si>
  <si>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</si>
  <si>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</si>
  <si>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</si>
  <si>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</si>
  <si>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</si>
  <si>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</si>
  <si>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</si>
  <si>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</si>
  <si>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</si>
  <si>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</si>
  <si>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</si>
  <si>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</si>
  <si>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</si>
  <si>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</si>
  <si>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</si>
  <si>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</si>
  <si>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</si>
  <si>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</si>
  <si>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</si>
  <si>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</si>
  <si>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</si>
  <si>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</si>
  <si>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</si>
  <si>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</si>
  <si>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</si>
  <si>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</si>
  <si>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</si>
  <si>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</si>
  <si>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</si>
  <si>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</si>
  <si>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</si>
  <si>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</si>
  <si>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</si>
  <si>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</si>
  <si>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</si>
  <si>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</si>
  <si>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</si>
  <si>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</si>
  <si>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</si>
  <si>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</si>
  <si>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</si>
  <si>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</si>
  <si>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</si>
  <si>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</si>
  <si>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</si>
  <si>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</si>
  <si>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</si>
  <si>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</si>
  <si>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</si>
  <si>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</si>
  <si>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</si>
  <si>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</si>
  <si>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</si>
  <si>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</si>
  <si>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</si>
  <si>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</si>
  <si>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</si>
  <si>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</si>
  <si>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</si>
  <si>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</si>
  <si>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</si>
  <si>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</si>
  <si>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</si>
  <si>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</si>
  <si>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</si>
  <si>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</si>
  <si>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</si>
  <si>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</si>
  <si>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</si>
  <si>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</si>
  <si>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</si>
  <si>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</si>
  <si>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</si>
  <si>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</si>
  <si>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</si>
  <si>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</si>
  <si>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</si>
  <si>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</si>
  <si>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</si>
  <si>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</si>
  <si>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</si>
  <si>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</si>
  <si>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</si>
  <si>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</si>
  <si>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</si>
  <si>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</si>
  <si>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</si>
  <si>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</si>
  <si>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</si>
  <si>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</si>
  <si>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</si>
  <si>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</si>
  <si>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</si>
  <si>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</si>
  <si>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</si>
  <si>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</si>
  <si>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</si>
  <si>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</si>
  <si>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</si>
  <si>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</si>
  <si>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</si>
  <si>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</si>
  <si>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</si>
  <si>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</si>
  <si>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</si>
  <si>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</si>
  <si>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</si>
  <si>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</si>
  <si>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</si>
  <si>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</si>
  <si>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</si>
  <si>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</si>
  <si>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</si>
  <si>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</si>
  <si>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</si>
  <si>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</si>
  <si>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</si>
  <si>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</si>
  <si>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</si>
  <si>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</si>
  <si>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</si>
  <si>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</si>
  <si>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</si>
  <si>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</si>
  <si>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</si>
  <si>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</si>
  <si>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</si>
  <si>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</si>
  <si>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</si>
  <si>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</si>
  <si>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</si>
  <si>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</si>
  <si>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</si>
  <si>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</si>
  <si>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</si>
  <si>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</si>
  <si>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</si>
  <si>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</si>
  <si>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</si>
  <si>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</si>
  <si>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</si>
  <si>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</si>
  <si>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</si>
  <si>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</si>
  <si>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</si>
  <si>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</si>
  <si>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</si>
  <si>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</si>
  <si>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</si>
  <si>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</si>
  <si>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</si>
  <si>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</si>
  <si>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</si>
  <si>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</si>
  <si>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</si>
  <si>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</si>
  <si>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</si>
  <si>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</si>
  <si>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</si>
  <si>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</si>
  <si>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</si>
  <si>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</si>
  <si>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</si>
  <si>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</si>
  <si>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</si>
  <si>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</si>
  <si>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</si>
  <si>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</si>
  <si>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</si>
  <si>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</si>
  <si>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</si>
  <si>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</si>
  <si>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</si>
  <si>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</si>
  <si>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</si>
  <si>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</si>
  <si>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</si>
  <si>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</si>
  <si>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</si>
  <si>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</si>
  <si>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</si>
  <si>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</si>
  <si>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</si>
  <si>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</si>
  <si>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</si>
  <si>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</si>
  <si>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</si>
  <si>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</si>
  <si>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</si>
  <si>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</si>
  <si>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</si>
  <si>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</si>
  <si>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</si>
  <si>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</si>
  <si>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</si>
  <si>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</si>
  <si>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</si>
  <si>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</si>
  <si>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</si>
  <si>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</si>
  <si>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</si>
  <si>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</si>
  <si>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</si>
  <si>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</si>
  <si>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</si>
  <si>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</si>
  <si>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</si>
  <si>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</si>
  <si>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</si>
  <si>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</si>
  <si>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</si>
  <si>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</si>
  <si>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</si>
  <si>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</si>
  <si>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</si>
  <si>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</si>
  <si>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</si>
  <si>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</si>
  <si>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</si>
  <si>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</si>
  <si>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</si>
  <si>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</si>
  <si>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</si>
  <si>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</si>
  <si>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</si>
  <si>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</si>
  <si>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</si>
  <si>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</si>
  <si>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</si>
  <si>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</si>
  <si>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</si>
  <si>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</si>
  <si>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</si>
  <si>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</si>
  <si>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</si>
  <si>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</si>
  <si>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</si>
  <si>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</si>
  <si>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</si>
  <si>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</si>
  <si>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</si>
  <si>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</si>
  <si>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</si>
  <si>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</si>
  <si>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</si>
  <si>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</si>
  <si>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</si>
  <si>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</si>
  <si>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</si>
  <si>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</si>
  <si>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</si>
  <si>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</si>
  <si>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</si>
  <si>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</si>
  <si>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</si>
  <si>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</si>
  <si>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</si>
  <si>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</si>
  <si>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</si>
  <si>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</si>
  <si>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</si>
  <si>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</si>
  <si>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</si>
  <si>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</si>
  <si>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</si>
  <si>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</si>
  <si>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</si>
  <si>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</si>
  <si>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</si>
  <si>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</si>
  <si>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</si>
  <si>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</si>
  <si>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</si>
  <si>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</si>
  <si>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</si>
  <si>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</si>
  <si>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</si>
  <si>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</si>
  <si>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</si>
  <si>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</si>
  <si>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</si>
  <si>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</si>
  <si>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</si>
  <si>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</si>
  <si>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</si>
  <si>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</si>
  <si>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</si>
  <si>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</si>
  <si>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</si>
  <si>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</si>
  <si>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</si>
  <si>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</si>
  <si>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</si>
  <si>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</si>
  <si>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</si>
  <si>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</si>
  <si>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</si>
  <si>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</si>
  <si>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</si>
  <si>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</si>
  <si>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</si>
  <si>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</si>
  <si>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</si>
  <si>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</si>
  <si>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</si>
  <si>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</si>
  <si>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</si>
  <si>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</si>
  <si>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</si>
  <si>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</si>
  <si>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</si>
  <si>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</si>
  <si>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</si>
  <si>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</si>
  <si>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</si>
  <si>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</si>
  <si>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</si>
  <si>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</si>
  <si>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</si>
  <si>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</si>
  <si>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</si>
  <si>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</si>
  <si>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</si>
  <si>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</si>
  <si>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</si>
  <si>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</si>
  <si>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</si>
  <si>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</si>
  <si>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</si>
  <si>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</si>
  <si>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</si>
  <si>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</si>
  <si>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</si>
  <si>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</si>
  <si>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</si>
  <si>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</si>
  <si>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</si>
  <si>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</si>
  <si>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</si>
  <si>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</si>
  <si>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</si>
  <si>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</si>
  <si>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</si>
  <si>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</si>
  <si>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</si>
  <si>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</si>
  <si>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</si>
  <si>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</si>
  <si>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</si>
  <si>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</si>
  <si>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</si>
  <si>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</si>
  <si>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</si>
  <si>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</si>
  <si>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</si>
  <si>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</si>
  <si>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</si>
  <si>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</si>
  <si>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</si>
  <si>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</si>
  <si>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</si>
  <si>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</si>
  <si>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</si>
  <si>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</si>
  <si>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</si>
  <si>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</si>
  <si>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</si>
  <si>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</si>
  <si>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</si>
  <si>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</si>
  <si>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</si>
  <si>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</si>
  <si>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</si>
  <si>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</si>
  <si>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</si>
  <si>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</si>
  <si>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</si>
  <si>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</si>
  <si>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</si>
  <si>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</si>
  <si>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</si>
  <si>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</si>
  <si>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</si>
  <si>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</si>
  <si>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</si>
  <si>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</si>
  <si>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</si>
  <si>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</si>
  <si>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</si>
  <si>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</si>
  <si>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</si>
  <si>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</si>
  <si>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</si>
  <si>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</si>
  <si>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</si>
  <si>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</si>
  <si>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</si>
  <si>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</si>
  <si>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</si>
  <si>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</si>
  <si>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</si>
  <si>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</si>
  <si>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</si>
  <si>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</si>
  <si>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</si>
  <si>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</si>
  <si>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</si>
  <si>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</si>
  <si>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</si>
  <si>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</si>
  <si>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</si>
  <si>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</si>
  <si>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</si>
  <si>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</si>
  <si>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</si>
  <si>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</si>
  <si>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</si>
  <si>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</si>
  <si>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</si>
  <si>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</si>
  <si>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</si>
  <si>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</si>
  <si>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</si>
  <si>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</si>
  <si>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</si>
  <si>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</si>
  <si>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</si>
  <si>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</si>
  <si>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</si>
  <si>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</si>
  <si>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</si>
  <si>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</si>
  <si>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</si>
  <si>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</si>
  <si>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</si>
  <si>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</si>
  <si>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</si>
  <si>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</si>
  <si>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</si>
  <si>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</si>
  <si>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</si>
  <si>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</si>
  <si>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</si>
  <si>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</si>
  <si>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</si>
  <si>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</si>
  <si>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</si>
  <si>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</si>
  <si>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</si>
  <si>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</si>
  <si>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</si>
  <si>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</si>
  <si>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</si>
  <si>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</si>
  <si>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</si>
  <si>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</si>
  <si>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</si>
  <si>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</si>
  <si>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</si>
  <si>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</si>
  <si>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</si>
  <si>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</si>
  <si>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</si>
  <si>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</si>
  <si>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</si>
  <si>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</si>
  <si>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</si>
  <si>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</si>
  <si>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</si>
  <si>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</si>
  <si>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</si>
  <si>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</si>
  <si>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</si>
  <si>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</si>
  <si>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</si>
  <si>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</si>
  <si>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</si>
  <si>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</si>
  <si>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</si>
  <si>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</si>
  <si>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</si>
  <si>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</si>
  <si>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</si>
  <si>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</si>
  <si>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</si>
  <si>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</si>
  <si>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</si>
  <si>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</si>
  <si>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</si>
  <si>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</si>
  <si>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</si>
  <si>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</si>
  <si>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</si>
  <si>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</si>
  <si>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</si>
  <si>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</si>
  <si>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</si>
  <si>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</si>
  <si>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</si>
  <si>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</si>
  <si>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</si>
  <si>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</si>
  <si>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</si>
  <si>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</si>
  <si>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</si>
  <si>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</si>
  <si>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</si>
  <si>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</si>
  <si>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</si>
  <si>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</si>
  <si>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</si>
  <si>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</si>
  <si>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</si>
  <si>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</si>
  <si>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</si>
  <si>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</si>
  <si>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</si>
  <si>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</si>
  <si>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</si>
  <si>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</si>
  <si>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</si>
  <si>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</si>
  <si>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</si>
  <si>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</si>
  <si>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</si>
  <si>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</si>
  <si>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</si>
  <si>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</si>
  <si>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</si>
  <si>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</si>
  <si>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</si>
  <si>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</si>
  <si>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</si>
  <si>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</si>
  <si>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</si>
  <si>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</si>
  <si>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</si>
  <si>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</si>
  <si>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</si>
  <si>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</si>
  <si>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</si>
  <si>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</si>
  <si>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</si>
  <si>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</si>
  <si>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</si>
  <si>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</si>
  <si>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</si>
  <si>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</si>
  <si>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</si>
  <si>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</si>
  <si>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</si>
  <si>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</si>
  <si>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</si>
  <si>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</si>
  <si>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</si>
  <si>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</si>
  <si>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</si>
  <si>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</si>
  <si>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</si>
  <si>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</si>
  <si>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</si>
  <si>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</si>
  <si>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</si>
  <si>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</si>
  <si>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</si>
  <si>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</si>
  <si>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</si>
  <si>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</si>
  <si>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</si>
  <si>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</si>
  <si>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</si>
  <si>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</si>
  <si>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</si>
  <si>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</si>
  <si>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</si>
  <si>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</si>
  <si>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</si>
  <si>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</si>
  <si>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</si>
  <si>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</si>
  <si>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</si>
  <si>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</si>
  <si>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</si>
  <si>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</si>
  <si>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</si>
  <si>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</si>
  <si>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</si>
  <si>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</si>
  <si>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</si>
  <si>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</si>
  <si>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</si>
  <si>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</si>
  <si>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</si>
  <si>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</si>
  <si>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</si>
  <si>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</si>
  <si>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</si>
  <si>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</si>
  <si>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</si>
  <si>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</si>
  <si>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</si>
  <si>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</si>
  <si>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</si>
  <si>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</si>
  <si>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</si>
  <si>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</si>
  <si>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</si>
  <si>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</si>
  <si>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</si>
  <si>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</si>
  <si>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</si>
  <si>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</si>
  <si>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</si>
  <si>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</si>
  <si>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</si>
  <si>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</si>
  <si>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</si>
  <si>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</si>
  <si>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</si>
  <si>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</si>
  <si>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</si>
  <si>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</si>
  <si>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</si>
  <si>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</si>
  <si>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</si>
  <si>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</si>
  <si>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</si>
  <si>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</si>
  <si>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</si>
  <si>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</si>
  <si>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</si>
  <si>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</si>
  <si>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</si>
  <si>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</si>
  <si>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</si>
  <si>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</si>
  <si>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</si>
  <si>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</si>
  <si>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</si>
  <si>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</si>
  <si>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</si>
  <si>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</si>
  <si>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</si>
  <si>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</si>
  <si>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</si>
  <si>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</si>
  <si>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</si>
  <si>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</si>
  <si>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</si>
  <si>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</si>
  <si>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</si>
  <si>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</si>
  <si>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</si>
  <si>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</si>
  <si>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</si>
  <si>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</si>
  <si>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</si>
  <si>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</si>
  <si>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</si>
  <si>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</si>
  <si>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</si>
  <si>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</si>
  <si>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</si>
  <si>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</si>
  <si>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</si>
  <si>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</si>
  <si>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</si>
  <si>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</si>
  <si>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</si>
  <si>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</si>
  <si>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</si>
  <si>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</si>
  <si>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</si>
  <si>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</si>
  <si>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</si>
  <si>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</si>
  <si>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</si>
  <si>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</si>
  <si>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</si>
  <si>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</si>
  <si>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</si>
  <si>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</si>
  <si>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</si>
  <si>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</si>
  <si>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</si>
  <si>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</si>
  <si>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</si>
  <si>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</si>
  <si>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</si>
  <si>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</si>
  <si>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</si>
  <si>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</si>
  <si>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</si>
  <si>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</si>
  <si>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</si>
  <si>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</si>
  <si>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</si>
  <si>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</si>
  <si>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</si>
  <si>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</si>
  <si>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</si>
  <si>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</si>
  <si>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</si>
  <si>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</si>
  <si>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</si>
  <si>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</si>
  <si>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</si>
  <si>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</si>
  <si>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</si>
  <si>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</si>
  <si>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</si>
  <si>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</si>
  <si>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</si>
  <si>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</si>
  <si>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</si>
  <si>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</si>
  <si>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</si>
  <si>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</si>
  <si>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</si>
  <si>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</si>
  <si>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</si>
  <si>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</si>
  <si>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</si>
  <si>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</si>
  <si>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</si>
  <si>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</si>
  <si>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</si>
  <si>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</si>
  <si>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</si>
  <si>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</si>
  <si>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</si>
  <si>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</si>
  <si>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</si>
  <si>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</si>
  <si>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</si>
  <si>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</si>
  <si>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</si>
  <si>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</si>
  <si>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</si>
  <si>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</si>
  <si>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</si>
  <si>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</si>
  <si>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</si>
  <si>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</si>
  <si>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</si>
  <si>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</si>
  <si>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</si>
  <si>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</si>
  <si>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</si>
  <si>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</si>
  <si>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</si>
  <si>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</si>
  <si>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</si>
  <si>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</si>
  <si>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</si>
  <si>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</si>
  <si>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</si>
  <si>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</si>
  <si>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</si>
  <si>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</si>
  <si>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</si>
  <si>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</si>
  <si>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</si>
  <si>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</si>
  <si>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</si>
  <si>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</si>
  <si>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</si>
  <si>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</si>
  <si>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</si>
  <si>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</si>
  <si>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</si>
  <si>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</si>
  <si>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</si>
  <si>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</si>
  <si>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</si>
  <si>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</si>
  <si>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</si>
  <si>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</si>
  <si>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</si>
  <si>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</si>
  <si>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</si>
  <si>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</si>
  <si>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</si>
  <si>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</si>
  <si>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</si>
  <si>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</si>
  <si>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</si>
  <si>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</si>
  <si>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</si>
  <si>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</si>
  <si>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</si>
  <si>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</si>
  <si>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</si>
  <si>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</si>
  <si>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</si>
  <si>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</si>
  <si>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</si>
  <si>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</si>
  <si>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</si>
  <si>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</si>
  <si>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</si>
  <si>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</si>
  <si>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</si>
  <si>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</si>
  <si>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</si>
  <si>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</si>
  <si>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</si>
  <si>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</si>
  <si>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</si>
  <si>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</si>
  <si>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</si>
  <si>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</si>
  <si>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</si>
  <si>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</si>
  <si>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</si>
  <si>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</si>
  <si>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</si>
  <si>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</si>
  <si>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</si>
  <si>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</si>
  <si>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</si>
  <si>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</si>
  <si>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</si>
  <si>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</si>
  <si>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</si>
  <si>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</si>
  <si>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</si>
  <si>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</si>
  <si>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</si>
  <si>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</si>
  <si>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</si>
  <si>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</si>
  <si>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</si>
  <si>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</si>
  <si>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</si>
  <si>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</si>
  <si>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</si>
  <si>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</si>
  <si>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</si>
  <si>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</si>
  <si>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</si>
  <si>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</si>
  <si>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</si>
  <si>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</si>
  <si>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</si>
  <si>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</si>
  <si>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</si>
  <si>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</si>
  <si>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</si>
  <si>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</si>
  <si>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</si>
  <si>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</si>
  <si>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</si>
  <si>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</si>
  <si>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</si>
  <si>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</si>
  <si>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</si>
  <si>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</si>
  <si>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</si>
  <si>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</si>
  <si>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</si>
  <si>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</si>
  <si>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</si>
  <si>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</si>
  <si>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</si>
  <si>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</si>
  <si>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</si>
  <si>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</si>
  <si>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</si>
  <si>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</si>
  <si>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</si>
  <si>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</si>
  <si>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</si>
  <si>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</si>
  <si>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</si>
  <si>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</si>
  <si>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</si>
  <si>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</si>
  <si>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</si>
  <si>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</si>
  <si>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</si>
  <si>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</si>
  <si>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</si>
  <si>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</si>
  <si>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</si>
  <si>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</si>
  <si>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</si>
  <si>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</si>
  <si>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</si>
  <si>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</si>
  <si>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</si>
  <si>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</si>
  <si>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</si>
  <si>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</si>
  <si>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</si>
  <si>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</si>
  <si>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</si>
  <si>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</si>
  <si>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</si>
  <si>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</si>
  <si>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</si>
  <si>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</si>
  <si>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</si>
  <si>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</si>
  <si>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</si>
  <si>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</si>
  <si>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</si>
  <si>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</si>
  <si>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</si>
  <si>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</si>
  <si>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</si>
  <si>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</si>
  <si>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</si>
  <si>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</si>
  <si>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</si>
  <si>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</si>
  <si>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</si>
  <si>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</si>
  <si>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</si>
  <si>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</si>
  <si>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</si>
  <si>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</si>
  <si>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</si>
  <si>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</si>
  <si>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</si>
  <si>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</si>
  <si>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</si>
  <si>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</si>
  <si>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</si>
  <si>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</si>
  <si>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</si>
  <si>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</si>
  <si>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</si>
  <si>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</si>
  <si>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</si>
  <si>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</si>
  <si>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</si>
  <si>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</si>
  <si>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</si>
  <si>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</si>
  <si>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</si>
  <si>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</si>
  <si>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</si>
  <si>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</si>
  <si>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</si>
  <si>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</si>
  <si>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</si>
  <si>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</si>
  <si>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</si>
  <si>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</si>
  <si>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</si>
  <si>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</si>
  <si>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</si>
  <si>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</si>
  <si>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</si>
  <si>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</si>
  <si>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</si>
  <si>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</si>
  <si>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</si>
  <si>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</si>
  <si>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</si>
  <si>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</si>
  <si>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</si>
  <si>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</si>
  <si>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</si>
  <si>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</si>
  <si>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</si>
  <si>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</si>
  <si>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</si>
  <si>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</si>
  <si>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</si>
  <si>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</si>
  <si>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</si>
  <si>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</si>
  <si>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</si>
  <si>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</si>
  <si>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</si>
  <si>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</si>
  <si>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</si>
  <si>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</si>
  <si>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</si>
  <si>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</si>
  <si>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</si>
  <si>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</si>
  <si>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</si>
  <si>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</si>
  <si>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</si>
  <si>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</si>
  <si>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</si>
  <si>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</si>
  <si>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</si>
  <si>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</si>
  <si>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</si>
  <si>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</si>
  <si>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</si>
  <si>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</si>
  <si>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</si>
  <si>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</si>
  <si>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</si>
  <si>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</si>
  <si>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</si>
  <si>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</si>
  <si>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</si>
  <si>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</si>
  <si>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</si>
  <si>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</si>
  <si>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</si>
  <si>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</si>
  <si>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</si>
  <si>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</si>
  <si>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</si>
  <si>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</si>
  <si>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</si>
  <si>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</si>
  <si>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</si>
  <si>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</si>
  <si>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</si>
  <si>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</si>
  <si>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</si>
  <si>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</si>
  <si>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</si>
  <si>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</si>
  <si>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</si>
  <si>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</si>
  <si>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</si>
  <si>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</si>
  <si>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</si>
  <si>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</si>
  <si>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</si>
  <si>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</si>
  <si>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</si>
  <si>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</si>
  <si>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</si>
  <si>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</si>
  <si>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</si>
  <si>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</si>
  <si>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</si>
  <si>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</si>
  <si>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</si>
  <si>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</si>
  <si>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</si>
  <si>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</si>
  <si>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</si>
  <si>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</si>
  <si>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</si>
  <si>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</si>
  <si>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</si>
  <si>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</si>
  <si>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</si>
  <si>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</si>
  <si>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</si>
  <si>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</si>
  <si>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</si>
  <si>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</si>
  <si>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</si>
  <si>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</si>
  <si>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</si>
  <si>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</si>
  <si>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</si>
  <si>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</si>
  <si>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</si>
  <si>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</si>
  <si>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</si>
  <si>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</si>
  <si>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</si>
  <si>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</si>
  <si>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</si>
  <si>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</si>
  <si>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</si>
  <si>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</si>
  <si>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</si>
  <si>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</si>
  <si>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</si>
  <si>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</si>
  <si>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</si>
  <si>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</si>
  <si>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</si>
  <si>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</si>
  <si>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</si>
  <si>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</si>
  <si>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</si>
  <si>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</si>
  <si>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</si>
  <si>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</si>
  <si>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</si>
  <si>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</si>
  <si>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</si>
  <si>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</si>
  <si>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</si>
  <si>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</si>
  <si>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</si>
  <si>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</si>
  <si>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</si>
  <si>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</si>
  <si>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</si>
  <si>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</si>
  <si>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</si>
  <si>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</si>
  <si>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</si>
  <si>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</si>
  <si>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</si>
  <si>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</si>
  <si>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</si>
  <si>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</si>
  <si>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</si>
  <si>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</si>
  <si>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</si>
  <si>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</si>
  <si>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</si>
  <si>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</si>
  <si>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</si>
  <si>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</si>
  <si>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</si>
  <si>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</si>
  <si>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</si>
  <si>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</si>
  <si>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</si>
  <si>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</si>
  <si>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</si>
  <si>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</si>
  <si>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</si>
  <si>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</si>
  <si>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</si>
  <si>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</si>
  <si>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</si>
  <si>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</si>
  <si>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</si>
  <si>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</si>
  <si>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</si>
  <si>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</si>
  <si>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</si>
  <si>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</si>
  <si>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</si>
  <si>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</si>
  <si>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</si>
  <si>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</si>
  <si>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</si>
  <si>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</si>
  <si>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</si>
  <si>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</si>
  <si>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</si>
  <si>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</si>
  <si>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</si>
  <si>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</si>
  <si>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</si>
  <si>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</si>
  <si>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</si>
  <si>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</si>
  <si>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</si>
  <si>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</si>
  <si>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</si>
  <si>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</si>
  <si>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</si>
  <si>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</si>
  <si>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</si>
  <si>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</si>
  <si>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</si>
  <si>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</si>
  <si>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</si>
  <si>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</si>
  <si>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</si>
  <si>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</si>
  <si>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</si>
  <si>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</si>
  <si>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</si>
  <si>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</si>
  <si>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</si>
  <si>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</si>
  <si>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</si>
  <si>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</si>
  <si>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</si>
  <si>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</si>
  <si>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</si>
  <si>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</si>
  <si>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</si>
  <si>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</si>
  <si>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</si>
  <si>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</si>
  <si>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</si>
  <si>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</si>
  <si>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</si>
  <si>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</si>
  <si>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</si>
  <si>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</si>
  <si>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</si>
  <si>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</si>
  <si>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</si>
  <si>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</si>
  <si>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</si>
  <si>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</si>
  <si>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</si>
  <si>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</si>
  <si>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</si>
  <si>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</si>
  <si>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</si>
  <si>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</si>
  <si>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</si>
  <si>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</si>
  <si>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</si>
  <si>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</si>
  <si>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</si>
  <si>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</si>
  <si>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</si>
  <si>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</si>
  <si>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</si>
  <si>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</si>
  <si>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</si>
  <si>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</si>
  <si>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</si>
  <si>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</si>
  <si>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</si>
  <si>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</si>
  <si>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</si>
  <si>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</si>
  <si>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</si>
  <si>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</si>
  <si>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</si>
  <si>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</si>
  <si>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</si>
  <si>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</si>
  <si>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</si>
  <si>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</si>
  <si>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</si>
  <si>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</si>
  <si>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</si>
  <si>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</si>
  <si>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</si>
  <si>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</si>
  <si>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</si>
  <si>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</si>
  <si>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</si>
  <si>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</si>
  <si>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</si>
  <si>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</si>
  <si>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</si>
  <si>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</si>
  <si>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</si>
  <si>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</si>
  <si>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</si>
  <si>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</si>
  <si>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</si>
  <si>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</si>
  <si>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</si>
  <si>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</si>
  <si>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</si>
  <si>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</si>
  <si>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</si>
  <si>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</si>
  <si>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</si>
  <si>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</si>
  <si>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</si>
  <si>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</si>
  <si>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</si>
  <si>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</si>
  <si>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</si>
  <si>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</si>
  <si>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</si>
  <si>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</si>
  <si>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</si>
  <si>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</si>
  <si>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</si>
  <si>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</si>
  <si>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</si>
  <si>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</si>
  <si>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</si>
  <si>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</si>
  <si>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</si>
  <si>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</si>
  <si>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</si>
  <si>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</si>
  <si>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</si>
  <si>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</si>
  <si>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</si>
  <si>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</si>
  <si>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</si>
  <si>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</si>
  <si>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</si>
  <si>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</si>
  <si>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</si>
  <si>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</si>
  <si>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</si>
  <si>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</si>
  <si>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</si>
  <si>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</si>
  <si>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</si>
  <si>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</si>
  <si>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</si>
  <si>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</si>
  <si>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</si>
  <si>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</si>
  <si>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</si>
  <si>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</si>
  <si>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</si>
  <si>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</si>
  <si>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</si>
  <si>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</si>
  <si>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</si>
  <si>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</si>
  <si>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</si>
  <si>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</si>
  <si>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</si>
  <si>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</si>
  <si>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</si>
  <si>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</si>
  <si>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</si>
  <si>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</si>
  <si>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</si>
  <si>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</si>
  <si>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</si>
  <si>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</si>
  <si>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</si>
  <si>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</si>
  <si>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</si>
  <si>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</si>
  <si>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</si>
  <si>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</si>
  <si>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</si>
  <si>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</si>
  <si>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</si>
  <si>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</si>
  <si>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</si>
  <si>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</si>
  <si>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</si>
  <si>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</si>
  <si>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</si>
  <si>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</si>
  <si>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</si>
  <si>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</si>
  <si>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</si>
  <si>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</si>
  <si>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</si>
  <si>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</si>
  <si>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</si>
  <si>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</si>
  <si>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</si>
  <si>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</si>
  <si>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</si>
  <si>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</si>
  <si>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</si>
  <si>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</si>
  <si>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</si>
  <si>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</si>
  <si>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</si>
  <si>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</si>
  <si>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</si>
  <si>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</si>
  <si>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</si>
  <si>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</si>
  <si>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</si>
  <si>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</si>
  <si>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</si>
  <si>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</si>
  <si>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</si>
  <si>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</si>
  <si>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</si>
  <si>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</si>
  <si>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</si>
  <si>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</si>
  <si>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</si>
  <si>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</si>
  <si>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</si>
  <si>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</si>
  <si>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</si>
  <si>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</si>
  <si>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</si>
  <si>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</si>
  <si>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</si>
  <si>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</si>
  <si>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</si>
  <si>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</si>
  <si>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</si>
  <si>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</si>
  <si>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</si>
  <si>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</si>
  <si>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</si>
  <si>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</si>
  <si>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</si>
  <si>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</si>
  <si>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</si>
  <si>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</si>
  <si>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</si>
  <si>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</si>
  <si>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</si>
  <si>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</si>
  <si>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</si>
  <si>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</si>
  <si>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</si>
  <si>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</si>
  <si>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</si>
  <si>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</si>
  <si>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</si>
  <si>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</si>
  <si>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</si>
  <si>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</si>
  <si>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</si>
  <si>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</si>
  <si>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</si>
  <si>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</si>
  <si>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</si>
  <si>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</si>
  <si>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</si>
  <si>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</si>
  <si>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</si>
  <si>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</si>
  <si>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</si>
  <si>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</si>
  <si>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</si>
  <si>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</si>
  <si>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</si>
  <si>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</si>
  <si>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</si>
  <si>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</si>
  <si>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</si>
  <si>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</si>
  <si>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</si>
  <si>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</si>
  <si>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</si>
  <si>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</si>
  <si>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</si>
  <si>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</si>
  <si>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</si>
  <si>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</si>
  <si>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</si>
  <si>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</si>
  <si>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</si>
  <si>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</si>
  <si>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</si>
  <si>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</si>
  <si>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</si>
  <si>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</si>
  <si>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</si>
  <si>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</si>
  <si>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</si>
  <si>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</si>
  <si>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</si>
  <si>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</si>
  <si>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</si>
  <si>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</si>
  <si>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</si>
  <si>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</si>
  <si>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</si>
  <si>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</si>
  <si>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</si>
  <si>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</si>
  <si>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</si>
  <si>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</si>
  <si>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</si>
  <si>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</si>
  <si>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</si>
  <si>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</si>
  <si>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</si>
  <si>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</si>
  <si>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</si>
  <si>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</si>
  <si>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</si>
  <si>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</si>
  <si>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</si>
  <si>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</si>
  <si>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</si>
  <si>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</si>
  <si>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</si>
  <si>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</si>
  <si>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</si>
  <si>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</si>
  <si>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</si>
  <si>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</si>
  <si>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</si>
  <si>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</si>
  <si>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</si>
  <si>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</si>
  <si>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</si>
  <si>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</si>
  <si>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</si>
  <si>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</si>
  <si>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</si>
  <si>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</si>
  <si>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</si>
  <si>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</si>
  <si>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</si>
  <si>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</si>
  <si>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</si>
  <si>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</si>
  <si>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</si>
  <si>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</si>
  <si>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</si>
  <si>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</si>
  <si>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</si>
  <si>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</si>
  <si>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</si>
  <si>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</si>
  <si>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</si>
  <si>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</si>
  <si>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</si>
  <si>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</si>
  <si>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</si>
  <si>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</si>
  <si>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</si>
  <si>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</si>
  <si>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</si>
  <si>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</si>
  <si>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</si>
  <si>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</si>
  <si>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</si>
  <si>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</si>
  <si>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</si>
  <si>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</si>
  <si>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</si>
  <si>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</si>
  <si>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</si>
  <si>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</si>
  <si>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</si>
  <si>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</si>
  <si>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</si>
  <si>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</si>
  <si>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</si>
  <si>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</si>
  <si>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</si>
  <si>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</si>
  <si>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</si>
  <si>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</si>
  <si>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</si>
  <si>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</si>
  <si>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</si>
  <si>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</si>
  <si>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</si>
  <si>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</si>
  <si>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</si>
  <si>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</si>
  <si>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</si>
  <si>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</si>
  <si>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</si>
  <si>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</si>
  <si>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</si>
  <si>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</si>
  <si>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</si>
  <si>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</si>
  <si>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</si>
  <si>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</si>
  <si>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</si>
  <si>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</si>
  <si>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</si>
  <si>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</si>
  <si>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</si>
  <si>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</si>
  <si>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</si>
  <si>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</si>
  <si>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</si>
  <si>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</si>
  <si>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</si>
  <si>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</si>
  <si>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</si>
  <si>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</si>
  <si>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</si>
  <si>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</si>
  <si>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</si>
  <si>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</si>
  <si>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</si>
  <si>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</si>
  <si>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</si>
  <si>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</si>
  <si>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</si>
  <si>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</si>
  <si>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</si>
  <si>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</si>
  <si>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</si>
  <si>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</si>
  <si>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</si>
  <si>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</si>
  <si>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</si>
  <si>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</si>
  <si>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</si>
  <si>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</si>
  <si>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</si>
  <si>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</si>
  <si>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</si>
  <si>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</si>
  <si>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</si>
  <si>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</si>
  <si>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</si>
  <si>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</si>
  <si>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</si>
  <si>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</si>
  <si>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</si>
  <si>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</si>
  <si>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</si>
  <si>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</si>
  <si>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</si>
  <si>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</si>
  <si>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</si>
  <si>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</si>
  <si>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</si>
  <si>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</si>
  <si>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</si>
  <si>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</si>
  <si>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</si>
  <si>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</si>
  <si>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</si>
  <si>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</si>
  <si>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</si>
  <si>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</si>
  <si>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</si>
  <si>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</si>
  <si>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</si>
  <si>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</si>
  <si>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</si>
  <si>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</si>
  <si>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</si>
  <si>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</si>
  <si>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</si>
  <si>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</si>
  <si>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</si>
  <si>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</si>
  <si>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</si>
  <si>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</si>
  <si>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</si>
  <si>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</si>
  <si>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</si>
  <si>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</si>
  <si>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</si>
  <si>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</si>
  <si>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</si>
  <si>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</si>
  <si>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</si>
  <si>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</si>
  <si>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</si>
  <si>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</si>
  <si>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</si>
  <si>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</si>
  <si>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</si>
  <si>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</si>
  <si>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</si>
  <si>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</si>
  <si>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</si>
  <si>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</si>
  <si>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</si>
  <si>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</si>
  <si>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</si>
  <si>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</si>
  <si>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</si>
  <si>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</si>
  <si>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</si>
  <si>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</si>
  <si>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</si>
  <si>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</si>
  <si>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</si>
  <si>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</si>
  <si>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</si>
  <si>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</si>
  <si>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</si>
  <si>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</si>
  <si>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</si>
  <si>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</si>
  <si>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</si>
  <si>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</si>
  <si>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</si>
  <si>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</si>
  <si>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</si>
  <si>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</si>
  <si>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</si>
  <si>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</si>
  <si>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</si>
  <si>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</si>
  <si>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</si>
  <si>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</si>
  <si>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</si>
  <si>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</si>
  <si>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</si>
  <si>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</si>
  <si>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</si>
  <si>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</si>
  <si>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</si>
  <si>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</si>
  <si>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</si>
  <si>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</si>
  <si>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</si>
  <si>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</si>
  <si>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</si>
  <si>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</si>
  <si>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</si>
  <si>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</si>
  <si>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</si>
  <si>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</si>
  <si>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</si>
  <si>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</si>
  <si>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</si>
  <si>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</si>
  <si>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</si>
  <si>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</si>
  <si>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</si>
  <si>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</si>
  <si>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</si>
  <si>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</si>
  <si>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</si>
  <si>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</si>
  <si>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</si>
  <si>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</si>
  <si>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</si>
  <si>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</si>
  <si>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</si>
  <si>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</si>
  <si>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</si>
  <si>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</si>
  <si>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</si>
  <si>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</si>
  <si>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</si>
  <si>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</si>
  <si>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</si>
  <si>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</si>
  <si>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</si>
  <si>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</si>
  <si>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</si>
  <si>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</si>
  <si>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</si>
  <si>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</si>
  <si>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</si>
  <si>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</si>
  <si>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</si>
  <si>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</si>
  <si>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</si>
  <si>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</si>
  <si>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</si>
  <si>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</si>
  <si>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</si>
  <si>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</si>
  <si>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</si>
  <si>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</si>
  <si>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</si>
  <si>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</si>
  <si>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</si>
  <si>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</si>
  <si>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</si>
  <si>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</si>
  <si>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</si>
  <si>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</si>
  <si>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</si>
  <si>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</si>
  <si>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</si>
  <si>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</si>
  <si>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</si>
  <si>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</si>
  <si>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</si>
  <si>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</si>
  <si>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</si>
  <si>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</si>
  <si>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</si>
  <si>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</si>
  <si>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</si>
  <si>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</si>
  <si>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</si>
  <si>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</si>
  <si>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</si>
  <si>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</si>
  <si>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</si>
  <si>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</si>
  <si>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</si>
  <si>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</si>
  <si>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</si>
  <si>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</si>
  <si>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</si>
  <si>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</si>
  <si>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</si>
  <si>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</si>
  <si>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</si>
  <si>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</si>
  <si>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</si>
  <si>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</si>
  <si>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</si>
  <si>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</si>
  <si>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</si>
  <si>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</si>
  <si>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</si>
  <si>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</si>
  <si>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</si>
  <si>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</si>
  <si>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</si>
  <si>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</si>
  <si>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</si>
  <si>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</si>
  <si>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</si>
  <si>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</si>
  <si>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</si>
  <si>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</si>
  <si>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</si>
  <si>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</si>
  <si>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</si>
  <si>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</si>
  <si>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</si>
  <si>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</si>
  <si>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</si>
  <si>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</si>
  <si>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</si>
  <si>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</si>
  <si>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</si>
  <si>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</si>
  <si>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</si>
  <si>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</si>
  <si>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</si>
  <si>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</si>
  <si>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</si>
  <si>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</si>
  <si>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</si>
  <si>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</si>
  <si>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</si>
  <si>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</si>
  <si>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</si>
  <si>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</si>
  <si>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</si>
  <si>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</si>
  <si>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</si>
  <si>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</si>
  <si>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</si>
  <si>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</si>
  <si>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</si>
  <si>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</si>
  <si>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</si>
  <si>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</si>
  <si>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</si>
  <si>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</si>
  <si>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</si>
  <si>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</si>
  <si>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</si>
  <si>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</si>
  <si>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</si>
  <si>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</si>
  <si>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</si>
  <si>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</si>
  <si>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</si>
  <si>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</si>
  <si>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</si>
  <si>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</si>
  <si>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</si>
  <si>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</si>
  <si>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</si>
  <si>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</si>
  <si>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</si>
  <si>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</si>
  <si>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</si>
  <si>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</si>
  <si>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</si>
  <si>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</si>
  <si>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</si>
  <si>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</si>
  <si>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</si>
  <si>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</si>
  <si>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</si>
  <si>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</si>
  <si>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</si>
  <si>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</si>
  <si>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</si>
  <si>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</si>
  <si>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</si>
  <si>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</si>
  <si>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</si>
  <si>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</si>
  <si>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</si>
  <si>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</si>
  <si>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</si>
  <si>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</si>
  <si>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</si>
  <si>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</si>
  <si>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</si>
  <si>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</si>
  <si>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</si>
  <si>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</si>
  <si>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</si>
  <si>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</si>
  <si>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</si>
  <si>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</si>
  <si>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</si>
  <si>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</si>
  <si>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</si>
  <si>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</si>
  <si>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</si>
  <si>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</si>
  <si>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</si>
  <si>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</si>
  <si>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</si>
  <si>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</si>
  <si>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</si>
  <si>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</si>
  <si>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</si>
  <si>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</si>
  <si>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</si>
  <si>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</si>
  <si>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</si>
  <si>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</si>
  <si>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</si>
  <si>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</si>
  <si>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</si>
  <si>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</si>
  <si>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</si>
  <si>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</si>
  <si>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</si>
  <si>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</si>
  <si>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</si>
  <si>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</si>
  <si>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</si>
  <si>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</si>
  <si>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</si>
  <si>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</si>
  <si>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</si>
  <si>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</si>
  <si>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</si>
  <si>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</si>
  <si>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</si>
  <si>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</si>
  <si>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</si>
  <si>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</si>
  <si>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</si>
  <si>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</si>
  <si>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</si>
  <si>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</si>
  <si>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</si>
  <si>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</si>
  <si>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</si>
  <si>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</si>
  <si>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</si>
  <si>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</si>
  <si>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</si>
  <si>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</si>
  <si>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</si>
  <si>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</si>
  <si>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</si>
  <si>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</si>
  <si>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</si>
  <si>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</si>
  <si>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</si>
  <si>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</si>
  <si>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</si>
  <si>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</si>
  <si>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</si>
  <si>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</si>
  <si>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</si>
  <si>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</si>
  <si>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</si>
  <si>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</si>
  <si>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</si>
  <si>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</si>
  <si>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</si>
  <si>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</si>
  <si>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</si>
  <si>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</si>
  <si>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</si>
  <si>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</si>
  <si>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</si>
  <si>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</si>
  <si>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</si>
  <si>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</si>
  <si>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</si>
  <si>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</si>
  <si>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</si>
  <si>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</si>
  <si>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</si>
  <si>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</si>
  <si>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</si>
  <si>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</si>
  <si>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</si>
  <si>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</si>
  <si>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</si>
  <si>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</si>
  <si>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</si>
  <si>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</si>
  <si>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</si>
  <si>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</si>
  <si>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</si>
  <si>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</si>
  <si>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</si>
  <si>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</si>
  <si>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</si>
  <si>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</si>
  <si>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</si>
  <si>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</si>
  <si>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</si>
  <si>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</si>
  <si>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</si>
  <si>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</si>
  <si>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</si>
  <si>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</si>
  <si>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</si>
  <si>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</si>
  <si>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</si>
  <si>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</si>
  <si>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</si>
  <si>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</si>
  <si>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</si>
  <si>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</si>
  <si>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</si>
  <si>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</si>
  <si>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</si>
  <si>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</si>
  <si>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</si>
  <si>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</si>
  <si>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</si>
  <si>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</si>
  <si>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</si>
  <si>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</si>
  <si>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</si>
  <si>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</si>
  <si>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</si>
  <si>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</si>
  <si>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</si>
  <si>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</si>
  <si>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</si>
  <si>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</si>
  <si>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</si>
  <si>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</si>
  <si>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</si>
  <si>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</si>
  <si>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</si>
  <si>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</si>
  <si>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</si>
  <si>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</si>
  <si>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</si>
  <si>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</si>
  <si>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</si>
  <si>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</si>
  <si>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</si>
  <si>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</si>
  <si>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</si>
  <si>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</si>
  <si>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</si>
  <si>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</si>
  <si>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</si>
  <si>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</si>
  <si>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</si>
  <si>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</si>
  <si>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</si>
  <si>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</si>
  <si>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</si>
  <si>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</si>
  <si>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</si>
  <si>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</si>
  <si>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</si>
  <si>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</si>
  <si>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</si>
  <si>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</si>
  <si>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</si>
  <si>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</si>
  <si>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</si>
  <si>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</si>
  <si>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</si>
  <si>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</si>
  <si>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</si>
  <si>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</si>
  <si>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</si>
  <si>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</si>
  <si>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</si>
  <si>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</si>
  <si>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</si>
  <si>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</si>
  <si>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</si>
  <si>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</si>
  <si>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</si>
  <si>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</si>
  <si>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</si>
  <si>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</si>
  <si>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</si>
  <si>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</si>
  <si>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</si>
  <si>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</si>
  <si>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</si>
  <si>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</si>
  <si>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</si>
  <si>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</si>
  <si>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</si>
  <si>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</si>
  <si>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</si>
  <si>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</si>
  <si>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</si>
  <si>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</si>
  <si>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</si>
  <si>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</si>
  <si>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</si>
  <si>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</si>
  <si>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</si>
  <si>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</si>
  <si>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</si>
  <si>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</si>
  <si>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</si>
  <si>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</si>
  <si>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</si>
  <si>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</si>
  <si>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</si>
  <si>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</si>
  <si>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</si>
  <si>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</si>
  <si>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</si>
  <si>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</si>
  <si>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</si>
  <si>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</si>
  <si>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</si>
  <si>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</si>
  <si>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</si>
  <si>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</si>
  <si>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</si>
  <si>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</si>
  <si>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</si>
  <si>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</si>
  <si>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</si>
  <si>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</si>
  <si>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</si>
  <si>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</si>
  <si>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</si>
  <si>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</si>
  <si>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</si>
  <si>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</si>
  <si>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</si>
  <si>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</si>
  <si>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</si>
  <si>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</si>
  <si>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</si>
  <si>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</si>
  <si>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</si>
  <si>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</si>
  <si>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</si>
  <si>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</si>
  <si>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</si>
  <si>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</si>
  <si>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</si>
  <si>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</si>
  <si>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</si>
  <si>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</si>
  <si>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</si>
  <si>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</si>
  <si>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</si>
  <si>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</si>
  <si>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</si>
  <si>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</si>
  <si>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</si>
  <si>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</si>
  <si>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</si>
  <si>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</si>
  <si>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</si>
  <si>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</si>
  <si>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</si>
  <si>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</si>
  <si>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</si>
  <si>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</si>
  <si>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</si>
  <si>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</si>
  <si>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</si>
  <si>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</si>
  <si>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</si>
  <si>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</si>
  <si>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</si>
  <si>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</si>
  <si>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</si>
  <si>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</si>
  <si>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</si>
  <si>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</si>
  <si>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</si>
  <si>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</si>
  <si>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</si>
  <si>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</si>
  <si>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</si>
  <si>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</si>
  <si>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</si>
  <si>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</si>
  <si>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</si>
  <si>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</si>
  <si>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</si>
  <si>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</si>
  <si>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</si>
  <si>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</si>
  <si>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</si>
  <si>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</si>
  <si>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</si>
  <si>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</si>
  <si>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</si>
  <si>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</si>
  <si>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</si>
  <si>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</si>
  <si>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</si>
  <si>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</si>
  <si>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</si>
  <si>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</si>
  <si>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</si>
  <si>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</si>
  <si>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</si>
  <si>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</si>
  <si>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</si>
  <si>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</si>
  <si>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</si>
  <si>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</si>
  <si>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</si>
  <si>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</si>
  <si>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</si>
  <si>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</si>
  <si>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</si>
  <si>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</si>
  <si>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</si>
  <si>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</si>
  <si>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</si>
  <si>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</si>
  <si>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</si>
  <si>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</si>
  <si>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</si>
  <si>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</si>
  <si>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</si>
  <si>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</si>
  <si>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</si>
  <si>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</si>
  <si>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</si>
  <si>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</si>
  <si>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</si>
  <si>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</si>
  <si>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</si>
  <si>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</si>
  <si>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</si>
  <si>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</si>
  <si>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</si>
  <si>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</si>
  <si>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</si>
  <si>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</si>
  <si>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</si>
  <si>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</si>
  <si>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</si>
  <si>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</si>
  <si>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</si>
  <si>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</si>
  <si>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</si>
  <si>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</si>
  <si>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</si>
  <si>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</si>
  <si>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</si>
  <si>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</si>
  <si>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</si>
  <si>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</si>
  <si>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</si>
  <si>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</si>
  <si>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</si>
  <si>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</si>
  <si>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</si>
  <si>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</si>
  <si>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</si>
  <si>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</si>
  <si>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</si>
  <si>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</si>
  <si>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</si>
  <si>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</si>
  <si>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</si>
  <si>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</si>
  <si>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</si>
  <si>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</si>
  <si>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</si>
  <si>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</si>
  <si>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</si>
  <si>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</si>
  <si>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</si>
  <si>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</si>
  <si>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</si>
  <si>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</si>
  <si>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</si>
  <si>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</si>
  <si>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</si>
  <si>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</si>
  <si>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</si>
  <si>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</si>
  <si>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</si>
  <si>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</si>
  <si>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</si>
  <si>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</si>
  <si>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</si>
  <si>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</si>
  <si>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</si>
  <si>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</si>
  <si>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</si>
  <si>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</si>
  <si>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</si>
  <si>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</si>
  <si>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</si>
  <si>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</si>
  <si>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</si>
  <si>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</si>
  <si>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</si>
  <si>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</si>
  <si>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</si>
  <si>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</si>
  <si>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</si>
  <si>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</si>
  <si>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</si>
  <si>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</si>
  <si>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</si>
  <si>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</si>
  <si>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</si>
  <si>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</si>
  <si>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</si>
  <si>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</si>
  <si>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</si>
  <si>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</si>
  <si>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</si>
  <si>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</si>
  <si>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</si>
  <si>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</si>
  <si>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</si>
  <si>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</si>
  <si>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</si>
  <si>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</si>
  <si>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</si>
  <si>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</si>
  <si>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</si>
  <si>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</si>
  <si>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</si>
  <si>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</si>
  <si>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</si>
  <si>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</si>
  <si>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</si>
  <si>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</si>
  <si>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</si>
  <si>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</si>
  <si>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</si>
  <si>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</si>
  <si>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</si>
  <si>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</si>
  <si>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</si>
  <si>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</si>
  <si>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</si>
  <si>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</si>
  <si>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</si>
  <si>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</si>
  <si>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</si>
  <si>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</si>
  <si>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</si>
  <si>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</si>
  <si>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</si>
  <si>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</si>
  <si>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</si>
  <si>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</si>
  <si>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</si>
  <si>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</si>
  <si>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</si>
  <si>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</si>
  <si>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</si>
  <si>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</si>
  <si>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</si>
  <si>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</si>
  <si>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</si>
  <si>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</si>
  <si>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</si>
  <si>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</si>
  <si>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</si>
  <si>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</si>
  <si>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</si>
  <si>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</si>
  <si>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</si>
  <si>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</si>
  <si>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</si>
  <si>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</si>
  <si>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</si>
  <si>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</si>
  <si>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</si>
  <si>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</si>
  <si>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</si>
  <si>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</si>
  <si>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</si>
  <si>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</si>
  <si>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</si>
  <si>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</si>
  <si>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</si>
  <si>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</si>
  <si>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</si>
  <si>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</si>
  <si>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</si>
  <si>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</si>
  <si>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</si>
  <si>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</si>
  <si>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</si>
  <si>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</si>
  <si>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</si>
  <si>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</si>
  <si>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</si>
  <si>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</si>
  <si>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</si>
  <si>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</si>
  <si>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</si>
  <si>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</si>
  <si>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</si>
  <si>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</si>
  <si>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</si>
  <si>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</si>
  <si>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</si>
  <si>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</si>
  <si>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</si>
  <si>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</si>
  <si>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</si>
  <si>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</si>
  <si>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</si>
  <si>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</si>
  <si>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</si>
  <si>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</si>
  <si>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</si>
  <si>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</si>
  <si>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</si>
  <si>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</si>
  <si>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</si>
  <si>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</si>
  <si>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</si>
  <si>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</si>
  <si>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</si>
  <si>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</si>
  <si>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</si>
  <si>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</si>
  <si>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</si>
  <si>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</si>
  <si>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</si>
  <si>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</si>
  <si>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</si>
  <si>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</si>
  <si>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</si>
  <si>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</si>
  <si>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</si>
  <si>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</si>
  <si>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</si>
  <si>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</si>
  <si>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</si>
  <si>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</si>
  <si>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</si>
  <si>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</si>
  <si>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</si>
  <si>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</si>
  <si>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</si>
  <si>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</si>
  <si>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</si>
  <si>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</si>
  <si>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</si>
  <si>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</si>
  <si>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</si>
  <si>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</si>
  <si>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</si>
  <si>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</si>
  <si>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</si>
  <si>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</si>
  <si>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</si>
  <si>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</si>
  <si>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</si>
  <si>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</si>
  <si>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</si>
  <si>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</si>
  <si>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</si>
  <si>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</si>
  <si>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</si>
  <si>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</si>
  <si>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</si>
  <si>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</si>
  <si>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</si>
  <si>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</si>
  <si>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</si>
  <si>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</si>
  <si>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</si>
  <si>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</si>
  <si>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</si>
  <si>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</si>
  <si>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</si>
  <si>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</si>
  <si>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</si>
  <si>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</si>
  <si>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</si>
  <si>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</si>
  <si>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</si>
  <si>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</si>
  <si>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</si>
  <si>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</si>
  <si>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</si>
  <si>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</si>
  <si>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</si>
  <si>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</si>
  <si>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</si>
  <si>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</si>
  <si>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</si>
  <si>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</si>
  <si>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</si>
  <si>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</si>
  <si>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</si>
  <si>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</si>
  <si>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</si>
  <si>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</si>
  <si>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</si>
  <si>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</si>
  <si>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</si>
  <si>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</si>
  <si>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</si>
  <si>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</si>
  <si>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</si>
  <si>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</si>
  <si>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</si>
  <si>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</si>
  <si>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</si>
  <si>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</si>
  <si>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</si>
  <si>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</si>
  <si>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</si>
  <si>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</si>
  <si>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</si>
  <si>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</si>
  <si>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</si>
  <si>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</si>
  <si>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</si>
  <si>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</si>
  <si>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</si>
  <si>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</si>
  <si>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</si>
  <si>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</si>
  <si>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</si>
  <si>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</si>
  <si>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</si>
  <si>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</si>
  <si>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</si>
  <si>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</si>
  <si>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</si>
  <si>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</si>
  <si>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</si>
  <si>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</si>
  <si>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</si>
  <si>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</si>
  <si>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</si>
  <si>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</si>
  <si>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</si>
  <si>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</si>
  <si>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</si>
  <si>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</si>
  <si>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</si>
  <si>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</si>
  <si>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</si>
  <si>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</si>
  <si>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</si>
  <si>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</si>
  <si>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</si>
  <si>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</si>
  <si>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</si>
  <si>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</si>
  <si>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</si>
  <si>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</si>
  <si>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</si>
  <si>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</si>
  <si>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</si>
  <si>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</si>
  <si>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</si>
  <si>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</si>
  <si>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</si>
  <si>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</si>
  <si>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</si>
  <si>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</si>
  <si>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</si>
  <si>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</si>
  <si>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</si>
  <si>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</si>
  <si>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</si>
  <si>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</si>
  <si>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</si>
  <si>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</si>
  <si>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</si>
  <si>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</si>
  <si>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</si>
  <si>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</si>
  <si>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</si>
  <si>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</si>
  <si>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</si>
  <si>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</si>
  <si>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</si>
  <si>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</si>
  <si>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</si>
  <si>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</si>
  <si>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</si>
  <si>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</si>
  <si>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</si>
  <si>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</si>
  <si>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</si>
  <si>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</si>
  <si>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</si>
  <si>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</si>
  <si>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</si>
  <si>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</si>
  <si>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</si>
  <si>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</si>
  <si>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</si>
  <si>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</si>
  <si>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</si>
  <si>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</si>
  <si>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</si>
  <si>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</si>
  <si>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</si>
  <si>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</si>
  <si>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</si>
  <si>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</si>
  <si>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</si>
  <si>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</si>
  <si>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</si>
  <si>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</si>
  <si>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</si>
  <si>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</si>
  <si>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</si>
  <si>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</si>
  <si>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</si>
  <si>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</si>
  <si>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</si>
  <si>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</si>
  <si>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</si>
  <si>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</si>
  <si>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</si>
  <si>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</si>
  <si>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</si>
  <si>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</si>
  <si>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</si>
  <si>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</si>
  <si>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</si>
  <si>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</si>
  <si>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</si>
  <si>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</si>
  <si>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</si>
  <si>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</si>
  <si>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</si>
  <si>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</si>
  <si>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</si>
  <si>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</si>
  <si>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</si>
  <si>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</si>
  <si>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</si>
  <si>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</si>
  <si>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</si>
  <si>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</si>
  <si>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</si>
  <si>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</si>
  <si>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</si>
  <si>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</si>
  <si>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</si>
  <si>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</si>
  <si>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</si>
  <si>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</si>
  <si>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</si>
  <si>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</si>
  <si>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</si>
  <si>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</si>
  <si>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</si>
  <si>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</si>
  <si>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</si>
  <si>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</si>
  <si>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</si>
  <si>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</si>
  <si>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</si>
  <si>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</si>
  <si>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</si>
  <si>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</si>
  <si>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</si>
  <si>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</si>
  <si>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</si>
  <si>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</si>
  <si>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</si>
  <si>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</si>
  <si>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</si>
  <si>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</si>
  <si>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</si>
  <si>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</si>
  <si>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</si>
  <si>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</si>
  <si>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</si>
  <si>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</si>
  <si>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</si>
  <si>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</si>
  <si>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</si>
  <si>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</si>
  <si>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</si>
  <si>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</si>
  <si>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</si>
  <si>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</si>
  <si>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</si>
  <si>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</si>
  <si>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</si>
  <si>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</si>
  <si>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</si>
  <si>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</si>
  <si>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</si>
  <si>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</si>
  <si>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</si>
  <si>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</si>
  <si>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</si>
  <si>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</si>
  <si>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</si>
  <si>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</si>
  <si>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</si>
  <si>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</si>
  <si>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</si>
  <si>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</si>
  <si>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</si>
  <si>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</si>
  <si>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</si>
  <si>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</si>
  <si>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</si>
  <si>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</si>
  <si>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</si>
  <si>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</si>
  <si>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</si>
  <si>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</si>
  <si>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</si>
  <si>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</si>
  <si>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</si>
  <si>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</si>
  <si>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</si>
  <si>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</si>
  <si>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</si>
  <si>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</si>
  <si>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</si>
  <si>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</si>
  <si>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</si>
  <si>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</si>
  <si>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</si>
  <si>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</si>
  <si>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</si>
  <si>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</si>
  <si>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</si>
  <si>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</si>
  <si>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</si>
  <si>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</si>
  <si>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</si>
  <si>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</si>
  <si>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</si>
  <si>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</si>
  <si>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</si>
  <si>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</si>
  <si>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</si>
  <si>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</si>
  <si>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</si>
  <si>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</si>
  <si>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</si>
  <si>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</si>
  <si>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</si>
  <si>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</si>
  <si>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</si>
  <si>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</si>
  <si>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</si>
  <si>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</si>
  <si>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</si>
  <si>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</si>
  <si>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</si>
  <si>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</si>
  <si>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</si>
  <si>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</si>
  <si>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</si>
  <si>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</si>
  <si>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</si>
  <si>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</si>
  <si>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</si>
  <si>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</si>
  <si>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</si>
  <si>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</si>
  <si>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</si>
  <si>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</si>
  <si>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</si>
  <si>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</si>
  <si>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</si>
  <si>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</si>
  <si>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</si>
  <si>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</si>
  <si>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</si>
  <si>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</si>
  <si>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</si>
  <si>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</si>
  <si>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</si>
  <si>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</si>
  <si>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</si>
  <si>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</si>
  <si>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</si>
  <si>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</si>
  <si>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</si>
  <si>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</si>
  <si>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</si>
  <si>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</si>
  <si>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</si>
  <si>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</si>
  <si>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</si>
  <si>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</si>
  <si>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</si>
  <si>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</si>
  <si>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</si>
  <si>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</si>
  <si>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</si>
  <si>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</si>
  <si>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</si>
  <si>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</si>
  <si>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</si>
  <si>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</si>
  <si>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</si>
  <si>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</si>
  <si>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</si>
  <si>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</si>
  <si>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</si>
  <si>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</si>
  <si>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</si>
  <si>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</si>
  <si>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</si>
  <si>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</si>
  <si>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</si>
  <si>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</si>
  <si>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</si>
  <si>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</si>
  <si>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</si>
  <si>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</si>
  <si>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</si>
  <si>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</si>
  <si>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</si>
  <si>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</si>
  <si>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</si>
  <si>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</si>
  <si>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</si>
  <si>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</si>
  <si>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</si>
  <si>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</si>
  <si>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</si>
  <si>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</si>
  <si>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</si>
  <si>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</si>
  <si>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</si>
  <si>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</si>
  <si>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</si>
  <si>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</si>
  <si>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</si>
  <si>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</si>
  <si>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</si>
  <si>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</si>
  <si>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</si>
  <si>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</si>
  <si>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</si>
  <si>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</si>
  <si>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</si>
  <si>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</si>
  <si>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</si>
  <si>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</si>
  <si>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</si>
  <si>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</si>
  <si>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</si>
  <si>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</si>
  <si>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</si>
  <si>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</si>
  <si>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</si>
  <si>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</si>
  <si>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</si>
  <si>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</si>
  <si>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</si>
  <si>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</si>
  <si>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</si>
  <si>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</si>
  <si>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</si>
  <si>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</si>
  <si>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</si>
  <si>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</si>
  <si>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</si>
  <si>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</si>
  <si>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</si>
  <si>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</si>
  <si>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</si>
  <si>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</si>
  <si>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</si>
  <si>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</si>
  <si>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</si>
  <si>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</si>
  <si>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</si>
  <si>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</si>
  <si>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</si>
  <si>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</si>
  <si>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</si>
  <si>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</si>
  <si>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</si>
  <si>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</si>
  <si>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</si>
  <si>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</si>
  <si>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</si>
  <si>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</si>
  <si>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</si>
  <si>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</si>
  <si>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</si>
  <si>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</si>
  <si>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</si>
  <si>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</si>
  <si>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</si>
  <si>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</si>
  <si>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</si>
  <si>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</si>
  <si>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</si>
  <si>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</si>
  <si>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</si>
  <si>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</si>
  <si>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</si>
  <si>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</si>
  <si>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</si>
  <si>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</si>
  <si>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</si>
  <si>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</si>
  <si>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</si>
  <si>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</si>
  <si>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</si>
  <si>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</si>
  <si>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</si>
  <si>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</si>
  <si>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</si>
  <si>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</si>
  <si>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</si>
  <si>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</si>
  <si>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</si>
  <si>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</si>
  <si>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</si>
  <si>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</si>
  <si>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</si>
  <si>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</si>
  <si>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</si>
  <si>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</si>
  <si>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</si>
  <si>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</si>
  <si>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</si>
  <si>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</si>
  <si>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</si>
  <si>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</si>
  <si>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</si>
  <si>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</si>
  <si>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</si>
  <si>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</si>
  <si>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</si>
  <si>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</si>
  <si>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</si>
  <si>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</si>
  <si>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</si>
  <si>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</si>
  <si>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</si>
  <si>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</si>
  <si>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</si>
  <si>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</si>
  <si>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</si>
  <si>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</si>
  <si>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</si>
  <si>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</si>
  <si>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</si>
  <si>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</si>
  <si>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</si>
  <si>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</si>
  <si>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</si>
  <si>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</si>
  <si>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</si>
  <si>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</si>
  <si>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</si>
  <si>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</si>
  <si>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</si>
  <si>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</si>
  <si>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</si>
  <si>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</si>
  <si>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</si>
  <si>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</si>
  <si>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</si>
  <si>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</si>
  <si>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</si>
  <si>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</si>
  <si>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</si>
  <si>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</si>
  <si>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</si>
  <si>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</si>
  <si>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</si>
  <si>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</si>
  <si>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</si>
  <si>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</si>
  <si>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</si>
  <si>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</si>
  <si>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</si>
  <si>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</si>
  <si>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</si>
  <si>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</si>
  <si>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</si>
  <si>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</si>
  <si>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</si>
  <si>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</si>
  <si>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</si>
  <si>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</si>
  <si>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</si>
  <si>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</si>
  <si>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</si>
  <si>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</si>
  <si>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</si>
  <si>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</si>
  <si>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</si>
  <si>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</si>
  <si>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</si>
  <si>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</si>
  <si>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</si>
  <si>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</si>
  <si>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</si>
  <si>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</si>
  <si>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</si>
  <si>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</si>
  <si>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</si>
  <si>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</si>
  <si>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</si>
  <si>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</si>
  <si>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</si>
  <si>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</si>
  <si>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</si>
  <si>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</si>
  <si>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</si>
  <si>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</si>
  <si>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</si>
  <si>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</si>
  <si>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</si>
  <si>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</si>
  <si>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</si>
  <si>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</si>
  <si>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</si>
  <si>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</si>
  <si>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</si>
  <si>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</si>
  <si>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</si>
  <si>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</si>
  <si>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</si>
  <si>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</si>
  <si>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</si>
  <si>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</si>
  <si>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</si>
  <si>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</si>
  <si>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</si>
  <si>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</si>
  <si>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</si>
  <si>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</si>
  <si>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</si>
  <si>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</si>
  <si>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</si>
  <si>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</si>
  <si>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</si>
  <si>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</si>
  <si>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</si>
  <si>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</si>
  <si>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</si>
  <si>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</si>
  <si>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</si>
  <si>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</si>
  <si>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</si>
  <si>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</si>
  <si>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</si>
  <si>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</si>
  <si>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</si>
  <si>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</si>
  <si>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</si>
  <si>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</si>
  <si>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</si>
  <si>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</si>
  <si>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</si>
  <si>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</si>
  <si>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</si>
  <si>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</si>
  <si>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</si>
  <si>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</si>
  <si>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</si>
  <si>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</si>
  <si>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</si>
  <si>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</si>
  <si>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</si>
  <si>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</si>
  <si>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</si>
  <si>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</si>
  <si>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</si>
  <si>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</si>
  <si>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</si>
  <si>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</si>
  <si>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</si>
  <si>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</si>
  <si>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</si>
  <si>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</si>
  <si>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</si>
  <si>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</si>
  <si>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</si>
  <si>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</si>
  <si>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</si>
  <si>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</si>
  <si>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</si>
  <si>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</si>
  <si>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</si>
  <si>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</si>
  <si>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</si>
  <si>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</si>
  <si>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</si>
  <si>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</si>
  <si>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</si>
  <si>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</si>
  <si>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</si>
  <si>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</si>
  <si>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</si>
  <si>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</si>
  <si>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</si>
  <si>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</si>
  <si>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</si>
  <si>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</si>
  <si>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</si>
  <si>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</si>
  <si>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</si>
  <si>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</si>
  <si>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</si>
  <si>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</si>
  <si>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</si>
  <si>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</si>
  <si>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</si>
  <si>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</si>
  <si>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</si>
  <si>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</si>
  <si>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</si>
  <si>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</si>
  <si>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</si>
  <si>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</si>
  <si>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</si>
  <si>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</si>
  <si>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</si>
  <si>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</si>
  <si>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</si>
  <si>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</si>
  <si>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</si>
  <si>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</si>
  <si>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</si>
  <si>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</si>
  <si>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</si>
  <si>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</si>
  <si>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</si>
  <si>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</si>
  <si>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</si>
  <si>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</si>
  <si>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</si>
  <si>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</si>
  <si>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</si>
  <si>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</si>
  <si>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</si>
  <si>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</si>
  <si>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</si>
  <si>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</si>
  <si>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</si>
  <si>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</si>
  <si>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</si>
  <si>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</si>
  <si>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</si>
  <si>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</si>
  <si>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</si>
  <si>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</si>
  <si>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</si>
  <si>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</si>
  <si>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</si>
  <si>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</si>
  <si>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</si>
  <si>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</si>
  <si>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</si>
  <si>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</si>
  <si>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</si>
  <si>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</si>
  <si>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</si>
  <si>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</si>
  <si>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</si>
  <si>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</si>
  <si>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</si>
  <si>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</si>
  <si>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</si>
  <si>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</si>
  <si>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</si>
  <si>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</si>
  <si>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</si>
  <si>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</si>
  <si>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</si>
  <si>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</si>
  <si>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</si>
  <si>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</si>
  <si>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</si>
  <si>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</si>
  <si>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</si>
  <si>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</si>
  <si>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</si>
  <si>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</si>
  <si>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</si>
  <si>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</si>
  <si>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</si>
  <si>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</si>
  <si>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</si>
  <si>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</si>
  <si>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</si>
  <si>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</si>
  <si>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</si>
  <si>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</si>
  <si>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</si>
  <si>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</si>
  <si>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</si>
  <si>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</si>
  <si>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</si>
  <si>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</si>
  <si>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</si>
  <si>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</si>
  <si>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</si>
  <si>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</si>
  <si>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</si>
  <si>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</si>
  <si>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</si>
  <si>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</si>
  <si>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</si>
  <si>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</si>
  <si>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</si>
  <si>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</si>
  <si>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</si>
  <si>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</si>
  <si>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</si>
  <si>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</si>
  <si>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</si>
  <si>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</si>
  <si>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</si>
  <si>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</si>
  <si>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</si>
  <si>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</si>
  <si>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</si>
  <si>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</si>
  <si>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</si>
  <si>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</si>
  <si>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</si>
  <si>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</si>
  <si>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</si>
  <si>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</si>
  <si>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</si>
  <si>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</si>
  <si>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</si>
  <si>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</si>
  <si>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</si>
  <si>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</si>
  <si>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</si>
  <si>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</si>
  <si>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</si>
  <si>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</si>
  <si>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</si>
  <si>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</si>
  <si>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</si>
  <si>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</si>
  <si>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</si>
  <si>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</si>
  <si>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</si>
  <si>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</si>
  <si>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</si>
  <si>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</si>
  <si>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</si>
  <si>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</si>
  <si>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</si>
  <si>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</si>
  <si>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</si>
  <si>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</si>
  <si>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</si>
  <si>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</si>
  <si>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</si>
  <si>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</si>
  <si>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</si>
  <si>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</si>
  <si>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</si>
  <si>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</si>
  <si>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</si>
  <si>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</si>
  <si>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</si>
  <si>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</si>
  <si>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</si>
  <si>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</si>
  <si>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</si>
  <si>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</si>
  <si>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</si>
  <si>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</si>
  <si>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</si>
  <si>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</si>
  <si>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</si>
  <si>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</si>
  <si>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</si>
  <si>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</si>
  <si>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</si>
  <si>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</si>
  <si>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</si>
  <si>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</si>
  <si>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</si>
  <si>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</si>
  <si>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</si>
  <si>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</si>
  <si>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</si>
  <si>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</si>
  <si>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</si>
  <si>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</si>
  <si>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</si>
  <si>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</si>
  <si>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</si>
  <si>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</si>
  <si>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</si>
  <si>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</si>
  <si>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</si>
  <si>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</si>
  <si>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</si>
  <si>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</si>
  <si>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</si>
  <si>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</si>
  <si>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</si>
  <si>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</si>
  <si>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</si>
  <si>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</si>
  <si>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</si>
  <si>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</si>
  <si>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</si>
  <si>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</si>
  <si>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</si>
  <si>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</si>
  <si>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</si>
  <si>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</si>
  <si>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</si>
  <si>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</si>
  <si>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</si>
  <si>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</si>
  <si>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</si>
  <si>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</si>
  <si>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</si>
  <si>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</si>
  <si>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</si>
  <si>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</si>
  <si>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</si>
  <si>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</si>
  <si>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</si>
  <si>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</si>
  <si>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</si>
  <si>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</si>
  <si>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</si>
  <si>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</si>
  <si>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</si>
  <si>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</si>
  <si>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</si>
  <si>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</si>
  <si>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</si>
  <si>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</si>
  <si>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</si>
  <si>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</si>
  <si>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</si>
  <si>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</si>
  <si>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</si>
  <si>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</si>
  <si>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</si>
  <si>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</si>
  <si>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</si>
  <si>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</si>
  <si>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</si>
  <si>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</si>
  <si>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</si>
  <si>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</si>
  <si>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</si>
  <si>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</si>
  <si>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</si>
  <si>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</si>
  <si>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</si>
  <si>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</si>
  <si>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</si>
  <si>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</si>
  <si>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</si>
  <si>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</si>
  <si>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</si>
  <si>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</si>
  <si>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</si>
  <si>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</si>
  <si>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</si>
  <si>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</si>
  <si>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</si>
  <si>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</si>
  <si>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</si>
  <si>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</si>
  <si>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</si>
  <si>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</si>
  <si>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</si>
  <si>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</si>
  <si>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</si>
  <si>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</si>
  <si>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</si>
  <si>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</si>
  <si>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</si>
  <si>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</si>
  <si>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</si>
  <si>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</si>
  <si>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</si>
  <si>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</si>
  <si>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</si>
  <si>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</si>
  <si>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</si>
  <si>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</si>
  <si>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</si>
  <si>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</si>
  <si>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</si>
  <si>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</si>
  <si>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</si>
  <si>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</si>
  <si>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</si>
  <si>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</si>
  <si>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</si>
  <si>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</si>
  <si>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</si>
  <si>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</si>
  <si>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</si>
  <si>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</si>
  <si>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</si>
  <si>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</si>
  <si>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</si>
  <si>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</si>
  <si>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</si>
  <si>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</si>
  <si>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</si>
  <si>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</si>
  <si>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</si>
  <si>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</si>
  <si>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</si>
  <si>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</si>
  <si>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</si>
  <si>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</si>
  <si>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</si>
  <si>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</si>
  <si>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</si>
  <si>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</si>
  <si>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</si>
  <si>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</si>
  <si>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</si>
  <si>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</si>
  <si>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</si>
  <si>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</si>
  <si>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</si>
  <si>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</si>
  <si>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</si>
  <si>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</si>
  <si>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</si>
  <si>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</si>
  <si>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</si>
  <si>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</si>
  <si>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</si>
  <si>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</si>
  <si>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</si>
  <si>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</si>
  <si>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</si>
  <si>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</si>
  <si>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</si>
  <si>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</si>
  <si>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</si>
  <si>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</si>
  <si>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</si>
  <si>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</si>
  <si>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</si>
  <si>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</si>
  <si>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</si>
  <si>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</si>
  <si>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</si>
  <si>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</si>
  <si>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</si>
  <si>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</si>
  <si>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</si>
  <si>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</si>
  <si>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</si>
  <si>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</si>
  <si>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</si>
  <si>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</si>
  <si>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</si>
  <si>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</si>
  <si>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</si>
  <si>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</si>
  <si>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</si>
  <si>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</si>
  <si>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</si>
  <si>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</si>
  <si>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</si>
  <si>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</si>
  <si>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</si>
  <si>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</si>
  <si>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</si>
  <si>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</si>
  <si>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</si>
  <si>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</si>
  <si>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</si>
  <si>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</si>
  <si>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</si>
  <si>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</si>
  <si>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</si>
  <si>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</si>
  <si>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</si>
  <si>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</si>
  <si>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</si>
  <si>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</si>
  <si>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</si>
  <si>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</si>
  <si>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</si>
  <si>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</si>
  <si>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</si>
  <si>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</si>
  <si>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</si>
  <si>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</si>
  <si>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</si>
  <si>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</si>
  <si>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</si>
  <si>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</si>
  <si>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</si>
  <si>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</si>
  <si>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</si>
  <si>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</si>
  <si>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</si>
  <si>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</si>
  <si>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</si>
  <si>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</si>
  <si>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</si>
  <si>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</si>
  <si>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</si>
  <si>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</si>
  <si>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</si>
  <si>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</si>
  <si>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</si>
  <si>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</si>
  <si>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</si>
  <si>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</si>
  <si>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</si>
  <si>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</si>
  <si>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</si>
  <si>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</si>
  <si>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</si>
  <si>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</si>
  <si>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</si>
  <si>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</si>
  <si>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</si>
  <si>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</si>
  <si>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</si>
  <si>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</si>
  <si>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</si>
  <si>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</si>
  <si>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</si>
  <si>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</si>
  <si>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</si>
  <si>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</si>
  <si>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</si>
  <si>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</si>
  <si>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</si>
  <si>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</si>
  <si>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</si>
  <si>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</si>
  <si>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</si>
  <si>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</si>
  <si>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</si>
  <si>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</si>
  <si>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</si>
  <si>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</si>
  <si>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</si>
  <si>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</si>
  <si>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</si>
  <si>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</si>
  <si>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</si>
  <si>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</si>
  <si>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</si>
  <si>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</si>
  <si>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</si>
  <si>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</si>
  <si>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</si>
  <si>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</si>
  <si>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</si>
  <si>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</si>
  <si>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</si>
  <si>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</si>
  <si>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</si>
  <si>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</si>
  <si>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</si>
  <si>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</si>
  <si>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</si>
  <si>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</si>
  <si>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</si>
  <si>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</si>
  <si>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</si>
  <si>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</si>
  <si>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</si>
  <si>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</si>
  <si>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</si>
  <si>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</si>
  <si>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</si>
  <si>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</si>
  <si>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</si>
  <si>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</si>
  <si>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</si>
  <si>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</si>
  <si>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</si>
  <si>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</si>
  <si>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</si>
  <si>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</si>
  <si>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</si>
  <si>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</si>
  <si>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</si>
  <si>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</si>
  <si>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</si>
  <si>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</si>
  <si>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</si>
  <si>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</si>
  <si>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</si>
  <si>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</si>
  <si>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</si>
  <si>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</si>
  <si>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</si>
  <si>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</si>
  <si>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</si>
  <si>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</si>
  <si>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</si>
  <si>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</si>
  <si>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</si>
  <si>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</si>
  <si>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</si>
  <si>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</si>
  <si>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</si>
  <si>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</si>
  <si>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</si>
  <si>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</si>
  <si>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</si>
  <si>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</si>
  <si>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</si>
  <si>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</si>
  <si>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</si>
  <si>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</si>
  <si>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</si>
  <si>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</si>
  <si>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</si>
  <si>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</si>
  <si>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</si>
  <si>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</si>
  <si>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</si>
  <si>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</si>
  <si>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</si>
  <si>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</si>
  <si>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</si>
  <si>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</si>
  <si>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</si>
  <si>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</si>
  <si>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</si>
  <si>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</si>
  <si>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</si>
  <si>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</si>
  <si>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</si>
  <si>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</si>
  <si>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</si>
  <si>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</si>
  <si>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</si>
  <si>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</si>
  <si>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</si>
  <si>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</si>
  <si>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</si>
  <si>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</si>
  <si>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</si>
  <si>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</si>
  <si>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</si>
  <si>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</si>
  <si>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</si>
  <si>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</si>
  <si>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</si>
  <si>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</si>
  <si>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</si>
  <si>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</si>
  <si>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</si>
  <si>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</si>
  <si>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</si>
  <si>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</si>
  <si>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</si>
  <si>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</si>
  <si>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</si>
  <si>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</si>
  <si>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</si>
  <si>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</si>
  <si>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</si>
  <si>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</si>
  <si>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</si>
  <si>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</si>
  <si>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</si>
  <si>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</si>
  <si>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</si>
  <si>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</si>
  <si>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</si>
  <si>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</si>
  <si>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</si>
  <si>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</si>
  <si>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</si>
  <si>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</si>
  <si>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</si>
  <si>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</si>
  <si>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</si>
  <si>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</si>
  <si>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</si>
  <si>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</si>
  <si>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</si>
  <si>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</si>
  <si>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</si>
  <si>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</si>
  <si>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</si>
  <si>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</si>
  <si>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</si>
  <si>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</si>
  <si>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</si>
  <si>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</si>
  <si>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</si>
  <si>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</si>
  <si>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</si>
  <si>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</si>
  <si>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</si>
  <si>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</si>
  <si>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</si>
  <si>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</si>
  <si>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</si>
  <si>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</si>
  <si>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</si>
  <si>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</si>
  <si>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</si>
  <si>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</si>
  <si>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</si>
  <si>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</si>
  <si>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</si>
  <si>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</si>
  <si>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</si>
  <si>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</si>
  <si>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</si>
  <si>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</si>
  <si>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</si>
  <si>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</si>
  <si>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</si>
  <si>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</si>
  <si>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</si>
  <si>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</si>
  <si>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</si>
  <si>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</si>
  <si>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</si>
  <si>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</si>
  <si>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</si>
  <si>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</si>
  <si>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</si>
  <si>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</si>
  <si>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</si>
  <si>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</si>
  <si>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</si>
  <si>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</si>
  <si>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</si>
  <si>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</si>
  <si>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</si>
  <si>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</si>
  <si>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</si>
  <si>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</si>
  <si>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</si>
  <si>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</si>
  <si>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</si>
  <si>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</si>
  <si>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</si>
  <si>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</si>
  <si>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</si>
  <si>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</si>
  <si>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</si>
  <si>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</si>
  <si>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</si>
  <si>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</si>
  <si>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</si>
  <si>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</si>
  <si>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</si>
  <si>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</si>
  <si>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</si>
  <si>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</si>
  <si>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</si>
  <si>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</si>
  <si>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</si>
  <si>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</si>
  <si>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</si>
  <si>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</si>
  <si>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</si>
  <si>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</si>
  <si>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</si>
  <si>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</si>
  <si>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</si>
  <si>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</si>
  <si>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</si>
  <si>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</si>
  <si>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</si>
  <si>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</si>
  <si>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</si>
  <si>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</si>
  <si>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</si>
  <si>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</si>
  <si>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</si>
  <si>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</si>
  <si>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</si>
  <si>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</si>
  <si>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</si>
  <si>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</si>
  <si>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</si>
  <si>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</si>
  <si>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</si>
  <si>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</si>
  <si>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</si>
  <si>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</si>
  <si>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</si>
  <si>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</si>
  <si>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</si>
  <si>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</si>
  <si>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</si>
  <si>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</si>
  <si>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</si>
  <si>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</si>
  <si>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</si>
  <si>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</si>
  <si>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</si>
  <si>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</si>
  <si>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</si>
  <si>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</si>
  <si>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</si>
  <si>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</si>
  <si>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</si>
  <si>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</si>
  <si>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</si>
  <si>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</si>
  <si>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</si>
  <si>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</si>
  <si>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</si>
  <si>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</si>
  <si>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</si>
  <si>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</si>
  <si>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</si>
  <si>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</si>
  <si>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</si>
  <si>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</si>
  <si>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</si>
  <si>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</si>
  <si>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</si>
  <si>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</si>
  <si>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</si>
  <si>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</si>
  <si>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</si>
  <si>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</si>
  <si>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</si>
  <si>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</si>
  <si>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</si>
  <si>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</si>
  <si>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</si>
  <si>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</si>
  <si>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</si>
  <si>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</si>
  <si>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</si>
  <si>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</si>
  <si>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</si>
  <si>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</si>
  <si>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</si>
  <si>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</si>
  <si>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</si>
  <si>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</si>
  <si>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</si>
  <si>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</si>
  <si>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</si>
  <si>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</si>
  <si>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</si>
  <si>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</si>
  <si>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</si>
  <si>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</si>
  <si>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</si>
  <si>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</si>
  <si>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</si>
  <si>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</si>
  <si>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</si>
  <si>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</si>
  <si>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</si>
  <si>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</si>
  <si>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</si>
  <si>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</si>
  <si>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</si>
  <si>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</si>
  <si>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</si>
  <si>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</si>
  <si>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</si>
  <si>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</si>
  <si>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</si>
  <si>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</si>
  <si>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</si>
  <si>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</si>
  <si>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</si>
  <si>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</si>
  <si>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</si>
  <si>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</si>
  <si>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</si>
  <si>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</si>
  <si>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</si>
  <si>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</si>
  <si>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</si>
  <si>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</si>
  <si>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</si>
  <si>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</si>
  <si>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</si>
  <si>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</si>
  <si>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</si>
  <si>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</si>
  <si>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</si>
  <si>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</si>
  <si>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</si>
  <si>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</si>
  <si>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</si>
  <si>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</si>
  <si>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</si>
  <si>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</si>
  <si>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</si>
  <si>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</si>
  <si>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</si>
  <si>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</si>
  <si>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</si>
  <si>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</si>
  <si>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</si>
  <si>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</si>
  <si>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</si>
  <si>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</si>
  <si>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</si>
  <si>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</si>
  <si>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</si>
  <si>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</si>
  <si>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</si>
  <si>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</si>
  <si>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</si>
  <si>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</si>
  <si>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</si>
  <si>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</si>
  <si>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</si>
  <si>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</si>
  <si>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</si>
  <si>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</si>
  <si>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</si>
  <si>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</si>
  <si>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</si>
  <si>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</si>
  <si>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</si>
  <si>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</si>
  <si>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</si>
  <si>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</si>
  <si>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</si>
  <si>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</si>
  <si>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</si>
  <si>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</si>
  <si>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</si>
  <si>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</si>
  <si>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</si>
  <si>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</si>
  <si>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</si>
  <si>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</si>
  <si>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</si>
  <si>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</si>
  <si>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</si>
  <si>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</si>
  <si>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</si>
  <si>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</si>
  <si>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</si>
  <si>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</si>
  <si>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</si>
  <si>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</si>
  <si>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</si>
  <si>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</si>
  <si>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</si>
  <si>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</si>
  <si>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</si>
  <si>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</si>
  <si>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</si>
  <si>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</si>
  <si>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</si>
  <si>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</si>
  <si>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</si>
  <si>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</si>
  <si>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</si>
  <si>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</si>
  <si>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</si>
  <si>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</si>
  <si>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</si>
  <si>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</si>
  <si>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</si>
  <si>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</si>
  <si>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</si>
  <si>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</si>
  <si>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</si>
  <si>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</si>
  <si>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</si>
  <si>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</si>
  <si>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</si>
  <si>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</si>
  <si>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</si>
  <si>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</si>
  <si>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</si>
  <si>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</si>
  <si>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</si>
  <si>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</si>
  <si>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</si>
  <si>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</si>
  <si>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</si>
  <si>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</si>
  <si>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</si>
  <si>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</si>
  <si>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</si>
  <si>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</si>
  <si>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</si>
  <si>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</si>
  <si>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</si>
  <si>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</si>
  <si>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</si>
  <si>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</si>
  <si>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</si>
  <si>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</si>
  <si>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</si>
  <si>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</si>
  <si>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</si>
  <si>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</si>
  <si>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</si>
  <si>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</si>
  <si>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</si>
  <si>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</si>
  <si>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</si>
  <si>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</si>
  <si>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</si>
  <si>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</si>
  <si>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</si>
  <si>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</si>
  <si>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</si>
  <si>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</si>
  <si>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</si>
  <si>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</si>
  <si>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</si>
  <si>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</si>
  <si>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</si>
  <si>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</si>
  <si>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</si>
  <si>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</si>
  <si>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</si>
  <si>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</si>
  <si>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</si>
  <si>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</si>
  <si>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</si>
  <si>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</si>
  <si>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</si>
  <si>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</si>
  <si>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</si>
  <si>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</si>
  <si>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</si>
  <si>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</si>
  <si>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</si>
  <si>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</si>
  <si>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</si>
  <si>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</si>
  <si>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</si>
  <si>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</si>
  <si>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</si>
  <si>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</si>
  <si>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</si>
  <si>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</si>
  <si>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</si>
  <si>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</si>
  <si>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</si>
  <si>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</si>
  <si>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</si>
  <si>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</si>
  <si>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</si>
  <si>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</si>
  <si>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</si>
  <si>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</si>
  <si>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</si>
  <si>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</si>
  <si>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</si>
  <si>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</si>
  <si>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</si>
  <si>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</si>
  <si>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</si>
  <si>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</si>
  <si>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</si>
  <si>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</si>
  <si>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</si>
  <si>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</si>
  <si>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</si>
  <si>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</si>
  <si>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</si>
  <si>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</si>
  <si>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</si>
  <si>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</si>
  <si>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</si>
  <si>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</si>
  <si>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</si>
  <si>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</si>
  <si>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</si>
  <si>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</si>
  <si>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</si>
  <si>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</si>
  <si>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</si>
  <si>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</si>
  <si>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</si>
  <si>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</si>
  <si>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</si>
  <si>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</si>
  <si>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</si>
  <si>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</si>
  <si>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</si>
  <si>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</si>
  <si>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</si>
  <si>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</si>
  <si>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</si>
  <si>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</si>
  <si>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</si>
  <si>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</si>
  <si>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</si>
  <si>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</si>
  <si>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</si>
  <si>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</si>
  <si>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</si>
  <si>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</si>
  <si>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</si>
  <si>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</si>
  <si>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</si>
  <si>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</si>
  <si>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</si>
  <si>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</si>
  <si>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</si>
  <si>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</si>
  <si>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</si>
  <si>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</si>
  <si>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</si>
  <si>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</si>
  <si>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</si>
  <si>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</si>
  <si>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</si>
  <si>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</si>
  <si>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</si>
  <si>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</si>
  <si>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</si>
  <si>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</si>
  <si>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</si>
  <si>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</si>
  <si>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</si>
  <si>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</si>
  <si>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</si>
  <si>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</si>
  <si>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</si>
  <si>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</si>
  <si>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</si>
  <si>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</si>
  <si>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</si>
  <si>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</si>
  <si>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</si>
  <si>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</si>
  <si>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</si>
  <si>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</si>
  <si>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</si>
  <si>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</si>
  <si>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</si>
  <si>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</si>
  <si>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</si>
  <si>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</si>
  <si>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</si>
  <si>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</si>
  <si>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</si>
  <si>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</si>
  <si>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</si>
  <si>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</si>
  <si>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</si>
  <si>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</si>
  <si>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</si>
  <si>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</si>
  <si>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</si>
  <si>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</si>
  <si>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</si>
  <si>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</si>
  <si>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</si>
  <si>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</si>
  <si>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</si>
  <si>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</si>
  <si>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</si>
  <si>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</si>
  <si>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</si>
  <si>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</si>
  <si>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</si>
  <si>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</si>
  <si>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</si>
  <si>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</si>
  <si>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</si>
  <si>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</si>
  <si>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</si>
  <si>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</si>
  <si>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</si>
  <si>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</si>
  <si>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</si>
  <si>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</si>
  <si>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</si>
  <si>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</si>
  <si>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</si>
  <si>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</si>
  <si>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</si>
  <si>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</si>
  <si>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</si>
  <si>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</si>
  <si>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</si>
  <si>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</si>
  <si>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</si>
  <si>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</si>
  <si>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</si>
  <si>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</si>
  <si>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</si>
  <si>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</si>
  <si>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</si>
  <si>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</si>
  <si>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</si>
  <si>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</si>
  <si>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</si>
  <si>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</si>
  <si>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</si>
  <si>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</si>
  <si>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</si>
  <si>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</si>
  <si>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</si>
  <si>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</si>
  <si>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</si>
  <si>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</si>
  <si>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</si>
  <si>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</si>
  <si>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</si>
  <si>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</si>
  <si>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</si>
  <si>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</si>
  <si>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</si>
  <si>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</si>
  <si>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</si>
  <si>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</si>
  <si>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</si>
  <si>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</si>
  <si>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</si>
  <si>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</si>
  <si>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</si>
  <si>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</si>
  <si>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</si>
  <si>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</si>
  <si>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</si>
  <si>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</si>
  <si>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</si>
  <si>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</si>
  <si>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</si>
  <si>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</si>
  <si>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</si>
  <si>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</si>
  <si>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</si>
  <si>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</si>
  <si>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</si>
  <si>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</si>
  <si>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</si>
  <si>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</si>
  <si>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</si>
  <si>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</si>
  <si>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</si>
  <si>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</si>
  <si>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</si>
  <si>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</si>
  <si>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</si>
  <si>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</si>
  <si>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</si>
  <si>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</si>
  <si>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</si>
  <si>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</si>
  <si>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</si>
  <si>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</si>
  <si>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</si>
  <si>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</si>
  <si>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</si>
  <si>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</si>
  <si>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</si>
  <si>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</si>
  <si>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</si>
  <si>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</si>
  <si>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</si>
  <si>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</si>
  <si>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</si>
  <si>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</si>
  <si>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</si>
  <si>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</si>
  <si>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</si>
  <si>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</si>
  <si>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</si>
  <si>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</si>
  <si>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</si>
  <si>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</si>
  <si>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</si>
  <si>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</si>
  <si>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</si>
  <si>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</si>
  <si>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</si>
  <si>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</si>
  <si>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</si>
  <si>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</si>
  <si>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</si>
  <si>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</si>
  <si>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</si>
  <si>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</si>
  <si>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</si>
  <si>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</si>
  <si>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</si>
  <si>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</si>
  <si>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</si>
  <si>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</si>
  <si>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</si>
  <si>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</si>
  <si>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</si>
  <si>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</si>
  <si>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</si>
  <si>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</si>
  <si>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</si>
  <si>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</si>
  <si>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</si>
  <si>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</si>
  <si>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</si>
  <si>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</si>
  <si>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</si>
  <si>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</si>
  <si>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</si>
  <si>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</si>
  <si>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</si>
  <si>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</si>
  <si>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</si>
  <si>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</si>
  <si>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</si>
  <si>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</si>
  <si>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</si>
  <si>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</si>
  <si>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</si>
  <si>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</si>
  <si>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</si>
  <si>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</si>
  <si>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</si>
  <si>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</si>
  <si>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</si>
  <si>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</si>
  <si>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</si>
  <si>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</si>
  <si>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</si>
  <si>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</si>
  <si>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</si>
  <si>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</si>
  <si>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</si>
  <si>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</si>
  <si>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</si>
  <si>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</si>
  <si>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</si>
  <si>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</si>
  <si>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</si>
  <si>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</si>
  <si>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</si>
  <si>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</si>
  <si>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</si>
  <si>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</si>
  <si>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</si>
  <si>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</si>
  <si>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</si>
  <si>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</si>
  <si>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</si>
  <si>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</si>
  <si>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</si>
  <si>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</si>
  <si>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</si>
  <si>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</si>
  <si>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</si>
  <si>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</si>
  <si>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</si>
  <si>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</si>
  <si>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</si>
  <si>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</si>
  <si>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</si>
  <si>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</si>
  <si>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</si>
  <si>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</si>
  <si>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</si>
  <si>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</si>
  <si>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</si>
  <si>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</si>
  <si>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</si>
  <si>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</si>
  <si>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</si>
  <si>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</si>
  <si>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</si>
  <si>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</si>
  <si>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</si>
  <si>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</si>
  <si>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</si>
  <si>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</si>
  <si>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</si>
  <si>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</si>
  <si>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</si>
  <si>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</si>
  <si>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</si>
  <si>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</si>
  <si>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</si>
  <si>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</si>
  <si>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</si>
  <si>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</si>
  <si>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</si>
  <si>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</si>
  <si>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</si>
  <si>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</si>
  <si>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</si>
  <si>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</si>
  <si>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</si>
  <si>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</si>
  <si>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</si>
  <si>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</si>
  <si>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</si>
  <si>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</si>
  <si>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</si>
  <si>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</si>
  <si>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</si>
  <si>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</si>
  <si>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</si>
  <si>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</si>
  <si>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</si>
  <si>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</si>
  <si>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</si>
  <si>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</si>
  <si>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</si>
  <si>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</si>
  <si>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</si>
  <si>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</si>
  <si>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</si>
  <si>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</si>
  <si>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</si>
  <si>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</si>
  <si>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</si>
  <si>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</si>
  <si>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</si>
  <si>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</si>
  <si>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</si>
  <si>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</si>
  <si>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</si>
  <si>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</si>
  <si>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</si>
  <si>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</si>
  <si>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</si>
  <si>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</si>
  <si>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</si>
  <si>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</si>
  <si>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</si>
  <si>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</si>
  <si>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</si>
  <si>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</si>
  <si>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</si>
  <si>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</si>
  <si>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</si>
  <si>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</si>
  <si>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</si>
  <si>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</si>
  <si>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</si>
  <si>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</si>
  <si>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</si>
  <si>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</si>
  <si>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</si>
  <si>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</si>
  <si>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</si>
  <si>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</si>
  <si>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</si>
  <si>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</si>
  <si>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</si>
  <si>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</si>
  <si>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</si>
  <si>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</si>
  <si>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</si>
  <si>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</si>
  <si>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</si>
  <si>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</si>
  <si>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</si>
  <si>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</si>
  <si>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</si>
  <si>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</si>
  <si>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</si>
  <si>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</si>
  <si>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</si>
  <si>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</si>
  <si>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</si>
  <si>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</si>
  <si>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</si>
  <si>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</si>
  <si>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</si>
  <si>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</si>
  <si>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</si>
  <si>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</si>
  <si>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</si>
  <si>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</si>
  <si>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</si>
  <si>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</si>
  <si>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</si>
  <si>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</si>
  <si>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</si>
  <si>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</si>
  <si>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</si>
  <si>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</si>
  <si>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</si>
  <si>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</si>
  <si>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</si>
  <si>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</si>
  <si>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</si>
  <si>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</si>
  <si>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</si>
  <si>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</si>
  <si>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</si>
  <si>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</si>
  <si>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</si>
  <si>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</si>
  <si>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</si>
  <si>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</si>
  <si>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</si>
  <si>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</si>
  <si>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</si>
  <si>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</si>
  <si>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</si>
  <si>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</si>
  <si>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</si>
  <si>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</si>
  <si>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</si>
  <si>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</si>
  <si>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</si>
  <si>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</si>
  <si>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</si>
  <si>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</si>
  <si>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</si>
  <si>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</si>
  <si>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</si>
  <si>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</si>
  <si>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</si>
  <si>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</si>
  <si>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</si>
  <si>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</si>
  <si>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</si>
  <si>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</si>
  <si>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</si>
  <si>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</si>
  <si>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</si>
  <si>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</si>
  <si>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</si>
  <si>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</si>
  <si>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</si>
  <si>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</si>
  <si>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</si>
  <si>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</si>
  <si>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</si>
  <si>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</si>
  <si>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</si>
  <si>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</si>
  <si>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</si>
  <si>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</si>
  <si>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</si>
  <si>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</si>
  <si>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</si>
  <si>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</si>
  <si>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</si>
  <si>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</si>
  <si>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</si>
  <si>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</si>
  <si>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</si>
  <si>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</si>
  <si>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</si>
  <si>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</si>
  <si>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</si>
  <si>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</si>
  <si>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</si>
  <si>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</si>
  <si>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</si>
  <si>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</si>
  <si>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</si>
  <si>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</si>
  <si>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</si>
  <si>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</si>
  <si>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</si>
  <si>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</si>
  <si>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</si>
  <si>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</si>
  <si>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</si>
  <si>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</si>
  <si>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</si>
  <si>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</si>
  <si>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</si>
  <si>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</si>
  <si>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</si>
  <si>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</si>
  <si>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</si>
  <si>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</si>
  <si>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</si>
  <si>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</si>
  <si>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</si>
  <si>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</si>
  <si>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</si>
  <si>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</si>
  <si>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</si>
  <si>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</si>
  <si>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</si>
  <si>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</si>
  <si>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</si>
  <si>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</si>
  <si>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</si>
  <si>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</si>
  <si>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</si>
  <si>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</si>
  <si>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</si>
  <si>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</si>
  <si>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</si>
  <si>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</si>
  <si>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</si>
  <si>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</si>
  <si>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</si>
  <si>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</si>
  <si>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</si>
  <si>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</si>
  <si>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</si>
  <si>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</si>
  <si>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</si>
  <si>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</si>
  <si>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</si>
  <si>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</si>
  <si>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</si>
  <si>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</si>
  <si>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</si>
  <si>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</si>
  <si>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</si>
  <si>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</si>
  <si>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</si>
  <si>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</si>
  <si>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</si>
  <si>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</si>
  <si>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</si>
  <si>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</si>
  <si>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</si>
  <si>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</si>
  <si>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</si>
  <si>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</si>
  <si>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</si>
  <si>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</si>
  <si>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</si>
  <si>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</si>
  <si>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</si>
  <si>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</si>
  <si>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</si>
  <si>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</si>
  <si>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</si>
  <si>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</si>
  <si>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</si>
  <si>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</si>
  <si>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</si>
  <si>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</si>
  <si>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</si>
  <si>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</si>
  <si>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</si>
  <si>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</si>
  <si>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</si>
  <si>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</si>
  <si>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</si>
  <si>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</si>
  <si>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</si>
  <si>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</si>
  <si>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</si>
  <si>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</si>
  <si>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</si>
  <si>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</si>
  <si>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</si>
  <si>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</si>
  <si>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</si>
  <si>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</si>
  <si>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</si>
  <si>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</si>
  <si>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</si>
  <si>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</si>
  <si>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</si>
  <si>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</si>
  <si>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</si>
  <si>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</si>
  <si>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</si>
  <si>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</si>
  <si>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</si>
  <si>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</si>
  <si>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</si>
  <si>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</si>
  <si>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</si>
  <si>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</si>
  <si>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</si>
  <si>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</si>
  <si>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</si>
  <si>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</si>
  <si>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</si>
  <si>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</si>
  <si>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</si>
  <si>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</si>
  <si>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</si>
  <si>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</si>
  <si>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</si>
  <si>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</si>
  <si>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</si>
  <si>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</si>
  <si>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</si>
  <si>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</si>
  <si>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</si>
  <si>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</si>
  <si>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</si>
  <si>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</si>
  <si>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</si>
  <si>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</si>
  <si>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</si>
  <si>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</si>
  <si>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</si>
  <si>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</si>
  <si>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</si>
  <si>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</si>
  <si>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</si>
  <si>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</si>
  <si>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</si>
  <si>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</si>
  <si>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</si>
  <si>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</si>
  <si>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</si>
  <si>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</si>
  <si>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</si>
  <si>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</si>
  <si>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</si>
  <si>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</si>
  <si>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</si>
  <si>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</si>
  <si>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</si>
  <si>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</si>
  <si>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</si>
  <si>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</si>
  <si>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</si>
  <si>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</si>
  <si>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</si>
  <si>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</si>
  <si>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</si>
  <si>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</si>
  <si>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</si>
  <si>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</si>
  <si>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</si>
  <si>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</si>
  <si>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</si>
  <si>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</si>
  <si>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</si>
  <si>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</si>
  <si>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</si>
  <si>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</si>
  <si>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</si>
  <si>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</si>
  <si>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</si>
  <si>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</si>
  <si>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</si>
  <si>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</si>
  <si>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</si>
  <si>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</si>
  <si>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</si>
  <si>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</si>
  <si>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</si>
  <si>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</si>
  <si>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</si>
  <si>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</si>
  <si>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</si>
  <si>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</si>
  <si>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</si>
  <si>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</si>
  <si>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</si>
  <si>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</si>
  <si>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</si>
  <si>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</si>
  <si>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</si>
  <si>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</si>
  <si>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</si>
  <si>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</si>
  <si>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</si>
  <si>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</si>
  <si>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</si>
  <si>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</si>
  <si>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</si>
  <si>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</si>
  <si>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</si>
  <si>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</si>
  <si>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</si>
  <si>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</si>
  <si>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</si>
  <si>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</si>
  <si>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</si>
  <si>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</si>
  <si>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</si>
  <si>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</si>
  <si>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</si>
  <si>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</si>
  <si>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</si>
  <si>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</si>
  <si>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</si>
  <si>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</si>
  <si>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</si>
  <si>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</si>
  <si>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</si>
  <si>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</si>
  <si>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</si>
  <si>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</si>
  <si>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</si>
  <si>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</si>
  <si>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</si>
  <si>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</si>
  <si>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</si>
  <si>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</si>
  <si>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</si>
  <si>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</si>
  <si>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</si>
  <si>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</si>
  <si>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</si>
  <si>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</si>
  <si>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</si>
  <si>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</si>
  <si>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</si>
  <si>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</si>
  <si>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</si>
  <si>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</si>
  <si>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</si>
  <si>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</si>
  <si>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</si>
  <si>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</si>
  <si>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</si>
  <si>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</si>
  <si>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</si>
  <si>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</si>
  <si>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</si>
  <si>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</si>
  <si>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</si>
  <si>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</si>
  <si>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</si>
  <si>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</si>
  <si>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</si>
  <si>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</si>
  <si>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</si>
  <si>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</si>
  <si>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</si>
  <si>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</si>
  <si>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</si>
  <si>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</si>
  <si>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</si>
  <si>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</si>
  <si>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</si>
  <si>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</si>
  <si>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</si>
  <si>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</si>
  <si>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</si>
  <si>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</si>
  <si>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</si>
  <si>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</si>
  <si>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</si>
  <si>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</si>
  <si>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</si>
  <si>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</si>
  <si>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</si>
  <si>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</si>
  <si>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</si>
  <si>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</si>
  <si>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</si>
  <si>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</si>
  <si>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</si>
  <si>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</si>
  <si>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</si>
  <si>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</si>
  <si>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</si>
  <si>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</si>
  <si>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</si>
  <si>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</si>
  <si>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</si>
  <si>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</si>
  <si>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</si>
  <si>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</si>
  <si>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</si>
  <si>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</si>
  <si>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</si>
  <si>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</si>
  <si>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</si>
  <si>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</si>
  <si>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</si>
  <si>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</si>
  <si>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</si>
  <si>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</si>
  <si>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</si>
  <si>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</si>
  <si>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</si>
  <si>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</si>
  <si>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</si>
  <si>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</si>
  <si>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</si>
  <si>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</si>
  <si>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</si>
  <si>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</si>
  <si>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</si>
  <si>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</si>
  <si>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</si>
  <si>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</si>
  <si>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</si>
  <si>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</si>
  <si>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</si>
  <si>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</si>
  <si>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</si>
  <si>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</si>
  <si>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</si>
  <si>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</si>
  <si>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</si>
  <si>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</si>
  <si>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</si>
  <si>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</si>
  <si>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</si>
  <si>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</si>
  <si>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</si>
  <si>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</si>
  <si>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</si>
  <si>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</si>
  <si>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</si>
  <si>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</si>
  <si>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</si>
  <si>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</si>
  <si>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</si>
  <si>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</si>
  <si>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</si>
  <si>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</si>
  <si>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</si>
  <si>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</si>
  <si>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</si>
  <si>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</si>
  <si>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</si>
  <si>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</si>
  <si>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</si>
  <si>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</si>
  <si>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</si>
  <si>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</si>
  <si>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</si>
  <si>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</si>
  <si>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</si>
  <si>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</si>
  <si>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</si>
  <si>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</si>
  <si>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</si>
  <si>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</si>
  <si>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</si>
  <si>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</si>
  <si>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</si>
  <si>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</si>
  <si>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</si>
  <si>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</si>
  <si>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</si>
  <si>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</si>
  <si>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</si>
  <si>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</si>
  <si>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</si>
  <si>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</si>
  <si>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</si>
  <si>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</si>
  <si>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</si>
  <si>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</si>
  <si>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</si>
  <si>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</si>
  <si>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</si>
  <si>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</si>
  <si>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</si>
  <si>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</si>
  <si>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</si>
  <si>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</si>
  <si>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</si>
  <si>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</si>
  <si>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</si>
  <si>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</si>
  <si>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</si>
  <si>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</si>
  <si>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</si>
  <si>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</si>
  <si>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</si>
  <si>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</si>
  <si>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</si>
  <si>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</si>
  <si>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</si>
  <si>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</si>
  <si>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</si>
  <si>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</si>
  <si>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</si>
  <si>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</si>
  <si>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</si>
  <si>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</si>
  <si>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</si>
  <si>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</si>
  <si>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</si>
  <si>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</si>
  <si>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</si>
  <si>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</si>
  <si>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</si>
  <si>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</si>
  <si>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</si>
  <si>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</si>
  <si>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</si>
  <si>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</si>
  <si>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</si>
  <si>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</si>
  <si>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</si>
  <si>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</si>
  <si>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</si>
  <si>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</si>
  <si>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</si>
  <si>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</si>
  <si>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</si>
  <si>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</si>
  <si>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</si>
  <si>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</si>
  <si>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</si>
  <si>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</si>
  <si>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</si>
  <si>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</si>
  <si>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</si>
  <si>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</si>
  <si>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</si>
  <si>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</si>
  <si>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</si>
  <si>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</si>
  <si>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</si>
  <si>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</si>
  <si>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</si>
  <si>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</si>
  <si>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</si>
  <si>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</si>
  <si>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</si>
  <si>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</si>
  <si>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</si>
  <si>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</si>
  <si>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</si>
  <si>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</si>
  <si>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</si>
  <si>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</si>
  <si>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</si>
  <si>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</si>
  <si>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</si>
  <si>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</si>
  <si>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</si>
  <si>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</si>
  <si>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</si>
  <si>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</si>
  <si>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</si>
  <si>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</si>
  <si>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</si>
  <si>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</si>
  <si>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</si>
  <si>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</si>
  <si>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</si>
  <si>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</si>
  <si>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</si>
  <si>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</si>
  <si>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</si>
  <si>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</si>
  <si>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</si>
  <si>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</si>
  <si>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</si>
  <si>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</si>
  <si>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</si>
  <si>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</si>
  <si>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</si>
  <si>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</si>
  <si>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</si>
  <si>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</si>
  <si>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</si>
  <si>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</si>
  <si>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</si>
  <si>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</si>
  <si>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</si>
  <si>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</si>
  <si>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</si>
  <si>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</si>
  <si>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</si>
  <si>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</si>
  <si>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</si>
  <si>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</si>
  <si>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</si>
  <si>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</si>
  <si>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</si>
  <si>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</si>
  <si>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</si>
  <si>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</si>
  <si>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</si>
  <si>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</si>
  <si>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</si>
  <si>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</si>
  <si>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</si>
  <si>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</si>
  <si>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</si>
  <si>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</si>
  <si>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</si>
  <si>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</si>
  <si>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</si>
  <si>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</si>
  <si>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</si>
  <si>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</si>
  <si>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</si>
  <si>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</si>
  <si>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</si>
  <si>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</si>
  <si>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</si>
  <si>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</si>
  <si>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</si>
  <si>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</si>
  <si>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</si>
  <si>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</si>
  <si>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</si>
  <si>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</si>
  <si>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</si>
  <si>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</si>
  <si>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</si>
  <si>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</si>
  <si>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</si>
  <si>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</si>
  <si>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</si>
  <si>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</si>
  <si>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</si>
  <si>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</si>
  <si>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</si>
  <si>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</si>
  <si>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</si>
  <si>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</si>
  <si>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</si>
  <si>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</si>
  <si>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</si>
  <si>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</si>
  <si>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</si>
  <si>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</si>
  <si>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</si>
  <si>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</si>
  <si>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</si>
  <si>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</si>
  <si>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</si>
  <si>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</si>
  <si>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</si>
  <si>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</si>
  <si>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</si>
  <si>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</si>
  <si>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</si>
  <si>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</si>
  <si>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</si>
  <si>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</si>
  <si>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</si>
  <si>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</si>
  <si>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</si>
  <si>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</si>
  <si>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</si>
  <si>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</si>
  <si>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</si>
  <si>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</si>
  <si>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</si>
  <si>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</si>
  <si>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</si>
  <si>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</si>
  <si>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</si>
  <si>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</si>
  <si>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</si>
  <si>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</si>
  <si>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</si>
  <si>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</si>
  <si>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</si>
  <si>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</si>
  <si>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</si>
  <si>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</si>
  <si>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</si>
  <si>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</si>
  <si>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</si>
  <si>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</si>
  <si>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</si>
  <si>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</si>
  <si>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</si>
  <si>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</si>
  <si>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</si>
  <si>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</si>
  <si>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</si>
  <si>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</si>
  <si>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</si>
  <si>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</si>
  <si>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</si>
  <si>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</si>
  <si>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</si>
  <si>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</si>
  <si>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</si>
  <si>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</si>
  <si>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</si>
  <si>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</si>
  <si>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</si>
  <si>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</si>
  <si>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</si>
  <si>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</si>
  <si>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</si>
  <si>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</si>
  <si>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</si>
  <si>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</si>
  <si>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</si>
  <si>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</si>
  <si>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</si>
  <si>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</si>
  <si>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</si>
  <si>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</si>
  <si>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</si>
  <si>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</si>
  <si>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</si>
  <si>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</si>
  <si>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</si>
  <si>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</si>
  <si>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</si>
  <si>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</si>
  <si>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</si>
  <si>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</si>
  <si>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</si>
  <si>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</si>
  <si>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</si>
  <si>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</si>
  <si>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</si>
  <si>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</si>
  <si>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</si>
  <si>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</si>
  <si>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</si>
  <si>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</si>
  <si>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</si>
  <si>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</si>
  <si>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</si>
  <si>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</si>
  <si>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</si>
  <si>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</si>
  <si>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</si>
  <si>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</si>
  <si>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</si>
  <si>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</si>
  <si>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</si>
  <si>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</si>
  <si>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</si>
  <si>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</si>
  <si>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</si>
  <si>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</si>
  <si>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</si>
  <si>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</si>
  <si>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</si>
  <si>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</si>
  <si>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</si>
  <si>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</si>
  <si>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</si>
  <si>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</si>
  <si>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</si>
  <si>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</si>
  <si>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</si>
  <si>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</si>
  <si>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</si>
  <si>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</si>
  <si>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</si>
  <si>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</si>
  <si>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</si>
  <si>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</si>
  <si>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</si>
  <si>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</si>
  <si>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</si>
  <si>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</si>
  <si>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</si>
  <si>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</si>
  <si>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</si>
  <si>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</si>
  <si>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</si>
  <si>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</si>
  <si>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</si>
  <si>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</si>
  <si>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</si>
  <si>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</si>
  <si>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</si>
  <si>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</si>
  <si>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</si>
  <si>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</si>
  <si>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</si>
  <si>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</si>
  <si>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</si>
  <si>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</si>
  <si>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</si>
  <si>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</si>
  <si>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</si>
  <si>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</si>
  <si>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</si>
  <si>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</si>
  <si>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</si>
  <si>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</si>
  <si>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</si>
  <si>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</si>
  <si>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</si>
  <si>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</si>
  <si>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</si>
  <si>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</si>
  <si>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</si>
  <si>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</si>
  <si>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</si>
  <si>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</si>
  <si>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</si>
  <si>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</si>
  <si>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</si>
  <si>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</si>
  <si>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</si>
  <si>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</si>
  <si>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</si>
  <si>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</si>
  <si>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</si>
  <si>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</si>
  <si>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</si>
  <si>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</si>
  <si>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</si>
  <si>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</si>
  <si>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</si>
  <si>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</si>
  <si>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</si>
  <si>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</si>
  <si>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</si>
  <si>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</si>
  <si>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</si>
  <si>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</si>
  <si>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</si>
  <si>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</si>
  <si>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</si>
  <si>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</si>
  <si>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</si>
  <si>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</si>
  <si>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</si>
  <si>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</si>
  <si>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</si>
  <si>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</si>
  <si>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</si>
  <si>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</si>
  <si>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</si>
  <si>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</si>
  <si>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</si>
  <si>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</si>
  <si>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</si>
  <si>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</si>
  <si>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</si>
  <si>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</si>
  <si>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</si>
  <si>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</si>
  <si>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</si>
  <si>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</si>
  <si>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</si>
  <si>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</si>
  <si>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</si>
  <si>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</si>
  <si>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</si>
  <si>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</si>
  <si>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</si>
  <si>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</si>
  <si>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</si>
  <si>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</si>
  <si>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</si>
  <si>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</si>
  <si>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</si>
  <si>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</si>
  <si>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</si>
  <si>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</si>
  <si>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</si>
  <si>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</si>
  <si>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</si>
  <si>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</si>
  <si>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</si>
  <si>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</si>
  <si>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</si>
  <si>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</si>
  <si>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</si>
  <si>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</si>
  <si>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</si>
  <si>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</si>
  <si>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</si>
  <si>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</si>
  <si>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</si>
  <si>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</si>
  <si>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</si>
  <si>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</si>
  <si>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</si>
  <si>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</si>
  <si>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</si>
  <si>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</si>
  <si>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</si>
  <si>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</si>
  <si>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</si>
  <si>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</si>
  <si>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</si>
  <si>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</si>
  <si>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</si>
  <si>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</si>
  <si>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</si>
  <si>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</si>
  <si>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</si>
  <si>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</si>
  <si>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</si>
  <si>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</si>
  <si>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</si>
  <si>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</si>
  <si>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</si>
  <si>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</si>
  <si>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</si>
  <si>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</si>
  <si>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</si>
  <si>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</si>
  <si>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</si>
  <si>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</si>
  <si>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</si>
  <si>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</si>
  <si>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</si>
  <si>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</si>
  <si>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</si>
  <si>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</si>
  <si>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</si>
  <si>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</si>
  <si>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</si>
  <si>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</si>
  <si>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</si>
  <si>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</si>
  <si>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</si>
  <si>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</si>
  <si>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</si>
  <si>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</si>
  <si>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</si>
  <si>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</si>
  <si>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</si>
  <si>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</si>
  <si>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</si>
  <si>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</si>
  <si>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</si>
  <si>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</si>
  <si>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</si>
  <si>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</si>
  <si>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</si>
  <si>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</si>
  <si>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</si>
  <si>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</si>
  <si>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</si>
  <si>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</si>
  <si>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</si>
  <si>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</si>
  <si>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</si>
  <si>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</si>
  <si>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</si>
  <si>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</si>
  <si>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</si>
  <si>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</si>
  <si>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</si>
  <si>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</si>
  <si>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</si>
  <si>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</si>
  <si>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</si>
  <si>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</si>
  <si>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</si>
  <si>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</si>
  <si>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</si>
  <si>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</si>
  <si>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</si>
  <si>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</si>
  <si>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</si>
  <si>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</si>
  <si>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</si>
  <si>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</si>
  <si>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</si>
  <si>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</si>
  <si>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</si>
  <si>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</si>
  <si>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</si>
  <si>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</si>
  <si>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</si>
  <si>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</si>
  <si>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</si>
  <si>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</si>
  <si>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</si>
  <si>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</si>
  <si>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</si>
  <si>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</si>
  <si>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</si>
  <si>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</si>
  <si>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</si>
  <si>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</si>
  <si>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</si>
  <si>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</si>
  <si>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</si>
  <si>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</si>
  <si>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</si>
  <si>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</si>
  <si>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</si>
  <si>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</si>
  <si>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</si>
  <si>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</si>
  <si>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</si>
  <si>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</si>
  <si>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</si>
  <si>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</si>
  <si>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</si>
  <si>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</si>
  <si>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</si>
  <si>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</si>
  <si>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</si>
  <si>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</si>
  <si>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</si>
  <si>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</si>
  <si>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</si>
  <si>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</si>
  <si>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</si>
  <si>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</si>
  <si>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</si>
  <si>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</si>
  <si>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</si>
  <si>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</si>
  <si>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</si>
  <si>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</si>
  <si>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</si>
  <si>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</si>
  <si>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</si>
  <si>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</si>
  <si>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</si>
  <si>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</si>
  <si>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</si>
  <si>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</si>
  <si>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</si>
  <si>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</si>
  <si>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</si>
  <si>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</si>
  <si>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</si>
  <si>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</si>
  <si>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</si>
  <si>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</si>
  <si>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</si>
  <si>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</si>
  <si>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</si>
  <si>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</si>
  <si>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</si>
  <si>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</si>
  <si>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</si>
  <si>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</si>
  <si>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</si>
  <si>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</si>
  <si>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</si>
  <si>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</si>
  <si>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</si>
  <si>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</si>
  <si>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</si>
  <si>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</si>
  <si>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</si>
  <si>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</si>
  <si>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</si>
  <si>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</si>
  <si>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</si>
  <si>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</si>
  <si>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</si>
  <si>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</si>
  <si>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</si>
  <si>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</si>
  <si>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</si>
  <si>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</si>
  <si>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</si>
  <si>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</si>
  <si>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</si>
  <si>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</si>
  <si>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</si>
  <si>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</si>
  <si>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</si>
  <si>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</si>
  <si>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</si>
  <si>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</si>
  <si>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</si>
  <si>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</si>
  <si>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</si>
  <si>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</si>
  <si>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</si>
  <si>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</si>
  <si>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</si>
  <si>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</si>
  <si>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</si>
  <si>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</si>
  <si>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</si>
  <si>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</si>
  <si>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</si>
  <si>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</si>
  <si>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</si>
  <si>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</si>
  <si>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</si>
  <si>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</si>
  <si>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</si>
  <si>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</si>
  <si>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</si>
  <si>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</si>
  <si>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</si>
  <si>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</si>
  <si>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</si>
  <si>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</si>
  <si>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</si>
  <si>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</si>
  <si>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</si>
  <si>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</si>
  <si>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</si>
  <si>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</si>
  <si>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</si>
  <si>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</si>
  <si>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</si>
  <si>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</si>
  <si>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</si>
  <si>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</si>
  <si>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</si>
  <si>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</si>
  <si>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</si>
  <si>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</si>
  <si>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</si>
  <si>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</si>
  <si>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</si>
  <si>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</si>
  <si>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</si>
  <si>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</si>
  <si>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</si>
  <si>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</si>
  <si>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</si>
  <si>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</si>
  <si>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</si>
  <si>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</si>
  <si>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</si>
  <si>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</si>
  <si>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</si>
  <si>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</si>
  <si>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</si>
  <si>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</si>
  <si>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</si>
  <si>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</si>
  <si>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</si>
  <si>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</si>
  <si>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</si>
  <si>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</si>
  <si>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</si>
  <si>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</si>
  <si>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</si>
  <si>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</si>
  <si>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</si>
  <si>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</si>
  <si>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</si>
  <si>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</si>
  <si>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</si>
  <si>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</si>
  <si>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</si>
  <si>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</si>
  <si>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</si>
  <si>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</si>
  <si>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</si>
  <si>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</si>
  <si>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</si>
  <si>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</si>
  <si>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</si>
  <si>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</si>
  <si>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</si>
  <si>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</si>
  <si>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</si>
  <si>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</si>
  <si>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</si>
  <si>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</si>
  <si>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</si>
  <si>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</si>
  <si>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</si>
  <si>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</si>
  <si>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</si>
  <si>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</si>
  <si>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</si>
  <si>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</si>
  <si>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</si>
  <si>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</si>
  <si>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</si>
  <si>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</si>
  <si>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</si>
  <si>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</si>
  <si>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</si>
  <si>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</si>
  <si>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</si>
  <si>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</si>
  <si>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</si>
  <si>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</si>
  <si>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</si>
  <si>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</si>
  <si>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</si>
  <si>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</si>
  <si>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</si>
  <si>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</si>
  <si>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</si>
  <si>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</si>
  <si>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</si>
  <si>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</si>
  <si>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</si>
  <si>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</si>
  <si>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</si>
  <si>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</si>
  <si>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</si>
  <si>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</si>
  <si>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</si>
  <si>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</si>
  <si>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</si>
  <si>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</si>
  <si>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</si>
  <si>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</si>
  <si>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</si>
  <si>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</si>
  <si>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</si>
  <si>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</si>
  <si>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</si>
  <si>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</si>
  <si>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</si>
  <si>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</si>
  <si>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</si>
  <si>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</si>
  <si>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</si>
  <si>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</si>
  <si>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</si>
  <si>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</si>
  <si>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</si>
  <si>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</si>
  <si>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</si>
  <si>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</si>
  <si>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</si>
  <si>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</si>
  <si>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</si>
  <si>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</si>
  <si>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</si>
  <si>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</si>
  <si>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</si>
  <si>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</si>
  <si>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</si>
  <si>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</si>
  <si>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</si>
  <si>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</si>
  <si>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</si>
  <si>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</si>
  <si>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</si>
  <si>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</si>
  <si>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</si>
  <si>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</si>
  <si>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</si>
  <si>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</si>
  <si>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</si>
  <si>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</si>
  <si>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</si>
  <si>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</si>
  <si>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</si>
  <si>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</si>
  <si>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</si>
  <si>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</si>
  <si>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</si>
  <si>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</si>
  <si>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</si>
  <si>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</si>
  <si>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</si>
  <si>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</si>
  <si>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</si>
  <si>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</si>
  <si>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</si>
  <si>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</si>
  <si>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</si>
  <si>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</si>
  <si>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</si>
  <si>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</si>
  <si>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</si>
  <si>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</si>
  <si>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</si>
  <si>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</si>
  <si>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</si>
  <si>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</si>
  <si>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</si>
  <si>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</si>
  <si>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</si>
  <si>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</si>
  <si>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</si>
  <si>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</si>
  <si>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</si>
  <si>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</si>
  <si>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</si>
  <si>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</si>
  <si>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</si>
  <si>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</si>
  <si>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</si>
  <si>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</si>
  <si>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</si>
  <si>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</si>
  <si>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</si>
  <si>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</si>
  <si>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</si>
  <si>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</si>
  <si>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</si>
  <si>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</si>
  <si>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</si>
  <si>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</si>
  <si>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</si>
  <si>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</si>
  <si>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</si>
  <si>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</si>
  <si>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</si>
  <si>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</si>
  <si>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</si>
  <si>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</si>
  <si>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</si>
  <si>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</si>
  <si>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</si>
  <si>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</si>
  <si>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</si>
  <si>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</si>
  <si>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</si>
  <si>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</si>
  <si>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</si>
  <si>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</si>
  <si>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</si>
  <si>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</si>
  <si>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</si>
  <si>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</si>
  <si>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</si>
  <si>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</si>
  <si>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</si>
  <si>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</si>
  <si>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</si>
  <si>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</si>
  <si>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</si>
  <si>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</si>
  <si>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</si>
  <si>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</si>
  <si>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</si>
  <si>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</si>
  <si>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</si>
  <si>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</si>
  <si>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</si>
  <si>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</si>
  <si>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</si>
  <si>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</si>
  <si>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</si>
  <si>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</si>
  <si>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</si>
  <si>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</si>
  <si>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</si>
  <si>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</si>
  <si>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</si>
  <si>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</si>
  <si>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</si>
  <si>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</si>
  <si>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</si>
  <si>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</si>
  <si>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</si>
  <si>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</si>
  <si>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</si>
  <si>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</si>
  <si>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</si>
  <si>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</si>
  <si>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</si>
  <si>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</si>
  <si>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</si>
  <si>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</si>
  <si>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</si>
  <si>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</si>
  <si>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</si>
  <si>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</si>
  <si>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</si>
  <si>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</si>
  <si>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</si>
  <si>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</si>
  <si>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</si>
  <si>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</si>
  <si>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</si>
  <si>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</si>
  <si>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</si>
  <si>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</si>
  <si>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</si>
  <si>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</si>
  <si>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</si>
  <si>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</si>
  <si>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</si>
  <si>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</si>
  <si>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</si>
  <si>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</si>
  <si>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</si>
  <si>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</si>
  <si>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</si>
  <si>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</si>
  <si>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</si>
  <si>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</si>
  <si>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</si>
  <si>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</si>
  <si>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</si>
  <si>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</si>
  <si>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</si>
  <si>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</si>
  <si>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</si>
  <si>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</si>
  <si>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</si>
  <si>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</si>
  <si>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</si>
  <si>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</si>
  <si>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</si>
  <si>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</si>
  <si>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</si>
  <si>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</si>
  <si>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</si>
  <si>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</si>
  <si>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</si>
  <si>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</si>
  <si>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</si>
  <si>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</si>
  <si>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</si>
  <si>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</si>
  <si>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</si>
  <si>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</si>
  <si>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</si>
  <si>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</si>
  <si>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</si>
  <si>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</si>
  <si>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</si>
  <si>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</si>
  <si>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</si>
  <si>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</si>
  <si>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</si>
  <si>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</si>
  <si>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</si>
  <si>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</si>
  <si>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</si>
  <si>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</si>
  <si>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</si>
  <si>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</si>
  <si>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</si>
  <si>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</si>
  <si>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</si>
  <si>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</si>
  <si>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</si>
  <si>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</si>
  <si>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</si>
  <si>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</si>
  <si>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</si>
  <si>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</si>
  <si>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</si>
  <si>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</si>
  <si>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</si>
  <si>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</si>
  <si>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</si>
  <si>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</si>
  <si>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</si>
  <si>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</si>
  <si>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</si>
  <si>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</si>
  <si>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</si>
  <si>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</si>
  <si>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</si>
  <si>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</si>
  <si>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</si>
  <si>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</si>
  <si>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</si>
  <si>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</si>
  <si>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</si>
  <si>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</si>
  <si>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</si>
  <si>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</si>
  <si>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</si>
  <si>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</si>
  <si>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</si>
  <si>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</si>
  <si>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</si>
  <si>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</si>
  <si>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</si>
  <si>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</si>
  <si>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</si>
  <si>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</si>
  <si>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</si>
  <si>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</si>
  <si>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</si>
  <si>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</si>
  <si>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</si>
  <si>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</si>
  <si>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</si>
  <si>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</si>
  <si>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</si>
  <si>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</si>
  <si>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</si>
  <si>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</si>
  <si>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</si>
  <si>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</si>
  <si>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</si>
  <si>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</si>
  <si>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</si>
  <si>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</si>
  <si>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</si>
  <si>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</si>
  <si>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</si>
  <si>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</si>
  <si>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</si>
  <si>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</si>
  <si>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</si>
  <si>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</si>
  <si>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</si>
  <si>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</si>
  <si>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</si>
  <si>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</si>
  <si>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</si>
  <si>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</si>
  <si>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</si>
  <si>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</si>
  <si>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</si>
  <si>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</si>
  <si>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</si>
  <si>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</si>
  <si>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</si>
  <si>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</si>
  <si>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</si>
  <si>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</si>
  <si>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</si>
  <si>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</si>
  <si>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</si>
  <si>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</si>
  <si>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</si>
  <si>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</si>
  <si>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</si>
  <si>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</si>
  <si>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</si>
  <si>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</si>
  <si>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</si>
  <si>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</si>
  <si>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</si>
  <si>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</si>
  <si>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</si>
  <si>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</si>
  <si>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</si>
  <si>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</si>
  <si>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</si>
  <si>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</si>
  <si>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</si>
  <si>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</si>
  <si>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</si>
  <si>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</si>
  <si>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</si>
  <si>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</si>
  <si>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</si>
  <si>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</si>
  <si>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</si>
  <si>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</si>
  <si>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</si>
  <si>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</si>
  <si>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</si>
  <si>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</si>
  <si>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</si>
  <si>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</si>
  <si>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</si>
  <si>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</si>
  <si>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</si>
  <si>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</si>
  <si>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</si>
  <si>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</si>
  <si>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</si>
  <si>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</si>
  <si>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</si>
  <si>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</si>
  <si>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</si>
  <si>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</si>
  <si>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</si>
  <si>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</si>
  <si>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</si>
  <si>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</si>
  <si>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</si>
  <si>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</si>
  <si>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</si>
  <si>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</si>
  <si>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</si>
  <si>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</si>
  <si>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</si>
  <si>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</si>
  <si>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</si>
  <si>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</si>
  <si>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</si>
  <si>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</si>
  <si>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</si>
  <si>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</si>
  <si>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</si>
  <si>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</si>
  <si>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</si>
  <si>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</si>
  <si>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</si>
  <si>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</si>
  <si>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</si>
  <si>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</si>
  <si>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</si>
  <si>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</si>
  <si>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</si>
  <si>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</si>
  <si>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</si>
  <si>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</si>
  <si>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</si>
  <si>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</si>
  <si>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</si>
  <si>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</si>
  <si>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</si>
  <si>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</si>
  <si>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</si>
  <si>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</si>
  <si>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</si>
  <si>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</si>
  <si>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</si>
  <si>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</si>
  <si>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</si>
  <si>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</si>
  <si>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</si>
  <si>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</si>
  <si>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</si>
  <si>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</si>
  <si>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</si>
  <si>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</si>
  <si>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</si>
  <si>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</si>
  <si>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</si>
  <si>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</si>
  <si>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</si>
  <si>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</si>
  <si>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</si>
  <si>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</si>
  <si>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</si>
  <si>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</si>
  <si>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</si>
  <si>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</si>
  <si>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</si>
  <si>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</si>
  <si>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</si>
  <si>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</si>
  <si>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</si>
  <si>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</si>
  <si>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</si>
  <si>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</si>
  <si>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</si>
  <si>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</si>
  <si>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</si>
  <si>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</si>
  <si>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</si>
  <si>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</si>
  <si>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</si>
  <si>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</si>
  <si>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</si>
  <si>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</si>
  <si>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</si>
  <si>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</si>
  <si>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</si>
  <si>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</si>
  <si>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</si>
  <si>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</si>
  <si>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</si>
  <si>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</si>
  <si>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</si>
  <si>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</si>
  <si>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</si>
  <si>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</si>
  <si>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</si>
  <si>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</si>
  <si>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</si>
  <si>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</si>
  <si>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</si>
  <si>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</si>
  <si>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</si>
  <si>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</si>
  <si>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</si>
  <si>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</si>
  <si>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</si>
  <si>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</si>
  <si>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</si>
  <si>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</si>
  <si>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</si>
  <si>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</si>
  <si>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</si>
  <si>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</si>
  <si>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</si>
  <si>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</si>
  <si>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</si>
  <si>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</si>
  <si>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</si>
  <si>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</si>
  <si>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</si>
  <si>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</si>
  <si>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</si>
  <si>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</si>
  <si>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</si>
  <si>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</si>
  <si>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</si>
  <si>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</si>
  <si>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</si>
  <si>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</si>
  <si>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</si>
  <si>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</si>
  <si>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</si>
  <si>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</si>
  <si>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</si>
  <si>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</si>
  <si>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</si>
  <si>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</si>
  <si>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</si>
  <si>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</si>
  <si>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</si>
  <si>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</si>
  <si>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</si>
  <si>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</si>
  <si>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</si>
  <si>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</si>
  <si>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</si>
  <si>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</si>
  <si>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</si>
  <si>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</si>
  <si>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</si>
  <si>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</si>
  <si>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</si>
  <si>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</si>
  <si>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</si>
  <si>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</si>
  <si>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</si>
  <si>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</si>
  <si>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</si>
  <si>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</si>
  <si>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</si>
  <si>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</si>
  <si>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</si>
  <si>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</si>
  <si>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</si>
  <si>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</si>
  <si>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</si>
  <si>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</si>
  <si>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</si>
  <si>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</si>
  <si>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</si>
  <si>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</si>
  <si>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</si>
  <si>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</si>
  <si>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</si>
  <si>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</si>
  <si>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</si>
  <si>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</si>
  <si>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</si>
  <si>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</si>
  <si>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</si>
  <si>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</si>
  <si>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</si>
  <si>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</si>
  <si>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</si>
  <si>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</si>
  <si>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</si>
  <si>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</si>
  <si>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</si>
  <si>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</si>
  <si>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</si>
  <si>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</si>
  <si>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</si>
  <si>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</si>
  <si>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</si>
  <si>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</si>
  <si>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</si>
  <si>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</si>
  <si>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</si>
  <si>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</si>
  <si>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</si>
  <si>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</si>
  <si>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</si>
  <si>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</si>
  <si>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</si>
  <si>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</si>
  <si>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</si>
  <si>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</si>
  <si>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</si>
  <si>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</si>
  <si>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</si>
  <si>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</si>
  <si>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</si>
  <si>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</si>
  <si>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</si>
  <si>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</si>
  <si>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</si>
  <si>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</si>
  <si>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</si>
  <si>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</si>
  <si>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</si>
  <si>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</si>
  <si>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</si>
  <si>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</si>
  <si>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</si>
  <si>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</si>
  <si>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</si>
  <si>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</si>
  <si>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</si>
  <si>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</si>
  <si>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</si>
  <si>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</si>
  <si>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</si>
  <si>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</si>
  <si>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</si>
  <si>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</si>
  <si>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</si>
  <si>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</si>
  <si>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</si>
  <si>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</si>
  <si>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</si>
  <si>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</si>
  <si>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</si>
  <si>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</si>
  <si>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</si>
  <si>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</si>
  <si>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</si>
  <si>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</si>
  <si>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</si>
  <si>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</si>
  <si>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</si>
  <si>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</si>
  <si>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</si>
  <si>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</si>
  <si>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</si>
  <si>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</si>
  <si>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</si>
  <si>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</si>
  <si>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</si>
  <si>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</si>
  <si>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</si>
  <si>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</si>
  <si>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</si>
  <si>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</si>
  <si>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</si>
  <si>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</si>
  <si>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</si>
  <si>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</si>
  <si>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</si>
  <si>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</si>
  <si>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</si>
  <si>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</si>
  <si>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</si>
  <si>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</si>
  <si>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</si>
  <si>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</si>
  <si>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</si>
  <si>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</si>
  <si>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</si>
  <si>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</si>
  <si>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</si>
  <si>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</si>
  <si>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</si>
  <si>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</si>
  <si>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</si>
  <si>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</si>
  <si>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</si>
  <si>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</si>
  <si>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</si>
  <si>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</si>
  <si>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</si>
  <si>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</si>
  <si>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</si>
  <si>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</si>
  <si>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</si>
  <si>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</si>
  <si>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</si>
  <si>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</si>
  <si>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</si>
  <si>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</si>
  <si>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</si>
  <si>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</si>
  <si>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</si>
  <si>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</si>
  <si>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</si>
  <si>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</si>
  <si>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</si>
  <si>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</si>
  <si>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</si>
  <si>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</si>
  <si>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</si>
  <si>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</si>
  <si>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</si>
  <si>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</si>
  <si>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</si>
  <si>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</si>
  <si>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</si>
  <si>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</si>
  <si>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</si>
  <si>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</si>
  <si>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</si>
  <si>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</si>
  <si>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</si>
  <si>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</si>
  <si>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</si>
  <si>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</si>
  <si>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</si>
  <si>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</si>
  <si>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</si>
  <si>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</si>
  <si>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</si>
  <si>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</si>
  <si>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</si>
  <si>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</si>
  <si>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</si>
  <si>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</si>
  <si>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</si>
  <si>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</si>
  <si>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</si>
  <si>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</si>
  <si>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</si>
  <si>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</si>
  <si>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</si>
  <si>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</si>
  <si>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</si>
  <si>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</si>
  <si>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</si>
  <si>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</si>
  <si>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</si>
  <si>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</si>
  <si>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</si>
  <si>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</si>
  <si>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</si>
  <si>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</si>
  <si>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</si>
  <si>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</si>
  <si>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</si>
  <si>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</si>
  <si>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</si>
  <si>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</si>
  <si>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</si>
  <si>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</si>
  <si>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</si>
  <si>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</si>
  <si>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</si>
  <si>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</si>
  <si>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</si>
  <si>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</si>
  <si>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</si>
  <si>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</si>
  <si>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</si>
  <si>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</si>
  <si>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</si>
  <si>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</si>
  <si>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</si>
  <si>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</si>
  <si>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</si>
  <si>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</si>
  <si>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</si>
  <si>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</si>
  <si>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</si>
  <si>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</si>
  <si>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</si>
  <si>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</si>
  <si>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</si>
  <si>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</si>
  <si>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</si>
  <si>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</si>
  <si>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</si>
  <si>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</si>
  <si>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</si>
  <si>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</si>
  <si>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</si>
  <si>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</si>
  <si>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</si>
  <si>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</si>
  <si>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</si>
  <si>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</si>
  <si>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</si>
  <si>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</si>
  <si>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</si>
  <si>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</si>
  <si>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</si>
  <si>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</si>
  <si>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</si>
  <si>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</si>
  <si>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</si>
  <si>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</si>
  <si>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</si>
  <si>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</si>
  <si>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</si>
  <si>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</si>
  <si>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</si>
  <si>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</si>
  <si>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</si>
  <si>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</si>
  <si>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</si>
  <si>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</si>
  <si>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</si>
  <si>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</si>
  <si>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</si>
  <si>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</si>
  <si>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</si>
  <si>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</si>
  <si>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</si>
  <si>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</si>
  <si>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</si>
  <si>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</si>
  <si>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</si>
  <si>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</si>
  <si>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</si>
  <si>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</si>
  <si>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</si>
  <si>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</si>
  <si>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</si>
  <si>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</si>
  <si>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</si>
  <si>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</si>
  <si>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</si>
  <si>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</si>
  <si>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</si>
  <si>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</si>
  <si>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</si>
  <si>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</si>
  <si>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</si>
  <si>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</si>
  <si>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</si>
  <si>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</si>
  <si>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</si>
  <si>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</si>
  <si>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</si>
  <si>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</si>
  <si>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</si>
  <si>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</si>
  <si>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</si>
  <si>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</si>
  <si>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</si>
  <si>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</si>
  <si>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</si>
  <si>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</si>
  <si>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</si>
  <si>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</si>
  <si>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</si>
  <si>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</si>
  <si>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</si>
  <si>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</si>
  <si>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</si>
  <si>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</si>
  <si>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</si>
  <si>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</si>
  <si>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</si>
  <si>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</si>
  <si>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</si>
  <si>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</si>
  <si>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</si>
  <si>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</si>
  <si>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</si>
  <si>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</si>
  <si>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</si>
  <si>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</si>
  <si>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</si>
  <si>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</si>
  <si>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</si>
  <si>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</si>
  <si>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</si>
  <si>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</si>
  <si>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</si>
  <si>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</si>
  <si>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</si>
  <si>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</si>
  <si>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</si>
  <si>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</si>
  <si>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</si>
  <si>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</si>
  <si>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</si>
  <si>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</si>
  <si>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</si>
  <si>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</si>
  <si>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</si>
  <si>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</si>
  <si>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</si>
  <si>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</si>
  <si>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</si>
  <si>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</si>
  <si>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</si>
  <si>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</si>
  <si>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</si>
  <si>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</si>
  <si>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</si>
  <si>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</si>
  <si>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</si>
  <si>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</si>
  <si>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</si>
  <si>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</si>
  <si>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</si>
  <si>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</si>
  <si>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</si>
  <si>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</si>
  <si>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</si>
  <si>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</si>
  <si>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</si>
  <si>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</si>
  <si>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</si>
  <si>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</si>
  <si>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</si>
  <si>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</si>
  <si>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</si>
  <si>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</si>
  <si>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</si>
  <si>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</si>
  <si>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</si>
  <si>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</si>
  <si>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</si>
  <si>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</si>
  <si>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</si>
  <si>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</si>
  <si>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</si>
  <si>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</si>
  <si>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</si>
  <si>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</si>
  <si>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</si>
  <si>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</si>
  <si>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</si>
  <si>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</si>
  <si>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</si>
  <si>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</si>
  <si>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</si>
  <si>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</si>
  <si>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</si>
  <si>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</si>
  <si>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</si>
  <si>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</si>
  <si>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</si>
  <si>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</si>
  <si>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</si>
  <si>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</si>
  <si>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</si>
  <si>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</si>
  <si>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</si>
  <si>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</si>
  <si>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</si>
  <si>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</si>
  <si>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</si>
  <si>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</si>
  <si>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</si>
  <si>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</si>
  <si>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</si>
  <si>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</si>
  <si>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</si>
  <si>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</si>
  <si>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</si>
  <si>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</si>
  <si>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</si>
  <si>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</si>
  <si>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</si>
  <si>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</si>
  <si>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</si>
  <si>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</si>
  <si>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</si>
  <si>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</si>
  <si>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</si>
  <si>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</si>
  <si>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</si>
  <si>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</si>
  <si>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</si>
  <si>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</si>
  <si>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</si>
  <si>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</si>
  <si>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</si>
  <si>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</si>
  <si>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</si>
  <si>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</si>
  <si>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</si>
  <si>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</si>
  <si>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</si>
  <si>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</si>
  <si>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</si>
  <si>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</si>
  <si>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</si>
  <si>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</si>
  <si>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</si>
  <si>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</si>
  <si>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</si>
  <si>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</si>
  <si>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</si>
  <si>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</si>
  <si>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</si>
  <si>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</si>
  <si>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</si>
  <si>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</si>
  <si>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</si>
  <si>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</si>
  <si>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</si>
  <si>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</si>
  <si>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</si>
  <si>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</si>
  <si>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</si>
  <si>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</si>
  <si>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</si>
  <si>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</si>
  <si>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</si>
  <si>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</si>
  <si>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</si>
  <si>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</si>
  <si>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</si>
  <si>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</si>
  <si>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</si>
  <si>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</si>
  <si>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</si>
  <si>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</si>
  <si>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</si>
  <si>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</si>
  <si>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</si>
  <si>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</si>
  <si>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</si>
  <si>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</si>
  <si>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</si>
  <si>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</si>
  <si>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</si>
  <si>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</si>
  <si>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</si>
  <si>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</si>
  <si>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</si>
  <si>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</si>
  <si>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</si>
  <si>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</si>
  <si>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</si>
  <si>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</si>
  <si>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</si>
  <si>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</si>
  <si>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</si>
  <si>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</si>
  <si>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</si>
  <si>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</si>
  <si>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</si>
  <si>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</si>
  <si>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</si>
  <si>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</si>
  <si>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</si>
  <si>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</si>
  <si>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</si>
  <si>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</si>
  <si>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</si>
  <si>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</si>
  <si>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</si>
  <si>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</si>
  <si>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</si>
  <si>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</si>
  <si>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</si>
  <si>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</si>
  <si>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</si>
  <si>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</si>
  <si>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</si>
  <si>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</si>
  <si>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</si>
  <si>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</si>
  <si>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</si>
  <si>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</si>
  <si>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</si>
  <si>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</si>
  <si>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</si>
  <si>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</si>
  <si>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</si>
  <si>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</si>
  <si>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</si>
  <si>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</si>
  <si>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</si>
  <si>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</si>
  <si>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</si>
  <si>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</si>
  <si>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</si>
  <si>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</si>
  <si>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</si>
  <si>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</si>
  <si>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</si>
  <si>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</si>
  <si>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</si>
  <si>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</si>
  <si>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</si>
  <si>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</si>
  <si>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</si>
  <si>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</si>
  <si>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</si>
  <si>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</si>
  <si>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</si>
  <si>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</si>
  <si>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</si>
  <si>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</si>
  <si>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</si>
  <si>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</si>
  <si>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</si>
  <si>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</si>
  <si>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</si>
  <si>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</si>
  <si>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</si>
  <si>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</si>
  <si>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</si>
  <si>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</si>
  <si>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</si>
  <si>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</si>
  <si>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</si>
  <si>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</si>
  <si>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</si>
  <si>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</si>
  <si>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</si>
  <si>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</si>
  <si>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</si>
  <si>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</si>
  <si>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</si>
  <si>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</si>
  <si>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</si>
  <si>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</si>
  <si>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</si>
  <si>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</si>
  <si>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</si>
  <si>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</si>
  <si>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</si>
  <si>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</si>
  <si>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</si>
  <si>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</si>
  <si>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</si>
  <si>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</si>
  <si>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</si>
  <si>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</si>
  <si>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</si>
  <si>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</si>
  <si>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</si>
  <si>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</si>
  <si>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</si>
  <si>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</si>
  <si>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</si>
  <si>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</si>
  <si>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</si>
  <si>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</si>
  <si>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</si>
  <si>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</si>
  <si>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</si>
  <si>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</si>
  <si>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</si>
  <si>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</si>
  <si>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</si>
  <si>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</si>
  <si>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</si>
  <si>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</si>
  <si>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</si>
  <si>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</si>
  <si>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</si>
  <si>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</si>
  <si>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</si>
  <si>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</si>
  <si>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</si>
  <si>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</si>
  <si>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</si>
  <si>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</si>
  <si>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</si>
  <si>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</si>
  <si>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</si>
  <si>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</si>
  <si>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</si>
  <si>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</si>
  <si>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</si>
  <si>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</si>
  <si>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</si>
  <si>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</si>
  <si>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</si>
  <si>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</si>
  <si>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</si>
  <si>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</si>
  <si>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</si>
  <si>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</si>
  <si>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</si>
  <si>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</si>
  <si>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</si>
  <si>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</si>
  <si>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</si>
  <si>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</si>
  <si>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</si>
  <si>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</si>
  <si>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</si>
  <si>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</si>
  <si>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</si>
  <si>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</si>
  <si>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</si>
  <si>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</si>
  <si>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</si>
  <si>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</si>
  <si>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</si>
  <si>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</si>
  <si>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</si>
  <si>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</si>
  <si>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</si>
  <si>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</si>
  <si>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</si>
  <si>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</si>
  <si>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</si>
  <si>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</si>
  <si>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</si>
  <si>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</si>
  <si>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</si>
  <si>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</si>
  <si>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</si>
  <si>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</si>
  <si>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</si>
  <si>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</si>
  <si>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</si>
  <si>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</si>
  <si>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</si>
  <si>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</si>
  <si>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</si>
  <si>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</si>
  <si>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</si>
  <si>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</si>
  <si>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</si>
  <si>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</si>
  <si>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</si>
  <si>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</si>
  <si>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</si>
  <si>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</si>
  <si>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</si>
  <si>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</si>
  <si>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</si>
  <si>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</si>
  <si>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</si>
  <si>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</si>
  <si>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</si>
  <si>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</si>
  <si>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</si>
  <si>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</si>
  <si>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</si>
  <si>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</si>
  <si>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</si>
  <si>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</si>
  <si>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</si>
  <si>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</si>
  <si>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</si>
  <si>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</si>
  <si>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</si>
  <si>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</si>
  <si>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</si>
  <si>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</si>
  <si>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</si>
  <si>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</si>
  <si>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</si>
  <si>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</si>
  <si>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</si>
  <si>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</si>
  <si>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</si>
  <si>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</si>
  <si>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</si>
  <si>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</si>
  <si>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</si>
  <si>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</si>
  <si>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</si>
  <si>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</si>
  <si>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</si>
  <si>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</si>
  <si>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</si>
  <si>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</si>
  <si>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</si>
  <si>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</si>
  <si>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</si>
  <si>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</si>
  <si>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</si>
  <si>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</si>
  <si>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</si>
  <si>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</si>
  <si>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</si>
  <si>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</si>
  <si>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</si>
  <si>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</si>
  <si>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</si>
  <si>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</si>
  <si>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</si>
  <si>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</si>
  <si>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</si>
  <si>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</si>
  <si>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</si>
  <si>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</si>
  <si>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</si>
  <si>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</si>
  <si>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</si>
  <si>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</si>
  <si>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</si>
  <si>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</si>
  <si>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</si>
  <si>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</si>
  <si>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</si>
  <si>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</si>
  <si>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</si>
  <si>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</si>
  <si>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</si>
  <si>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</si>
  <si>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</si>
  <si>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</si>
  <si>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</si>
  <si>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</si>
  <si>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</si>
  <si>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</si>
  <si>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</si>
  <si>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</si>
  <si>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</si>
  <si>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</si>
  <si>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</si>
  <si>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</si>
  <si>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</si>
  <si>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</si>
  <si>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</si>
  <si>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</si>
  <si>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</si>
  <si>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</si>
  <si>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</si>
  <si>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</si>
  <si>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</si>
  <si>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</si>
  <si>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</si>
  <si>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</si>
  <si>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</si>
  <si>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</si>
  <si>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</si>
  <si>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</si>
  <si>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</si>
  <si>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</si>
  <si>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</si>
  <si>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</si>
  <si>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</si>
  <si>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</si>
  <si>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</si>
  <si>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</si>
  <si>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</si>
  <si>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</si>
  <si>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</si>
  <si>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</si>
  <si>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</si>
  <si>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</si>
  <si>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</si>
  <si>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</si>
  <si>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</si>
  <si>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</si>
  <si>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</si>
  <si>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</si>
  <si>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</si>
  <si>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</si>
  <si>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</si>
  <si>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</si>
  <si>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</si>
  <si>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</si>
  <si>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</si>
  <si>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</si>
  <si>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</si>
  <si>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</si>
  <si>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</si>
  <si>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</si>
  <si>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</si>
  <si>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</si>
  <si>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</si>
  <si>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</si>
  <si>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</si>
  <si>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</si>
  <si>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</si>
  <si>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</si>
  <si>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</si>
  <si>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</si>
  <si>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</si>
  <si>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</si>
  <si>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</si>
  <si>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</si>
  <si>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</si>
  <si>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</si>
  <si>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</si>
  <si>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</si>
  <si>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</si>
  <si>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</si>
  <si>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</si>
  <si>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</si>
  <si>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</si>
  <si>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</si>
  <si>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</si>
  <si>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</si>
  <si>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</si>
  <si>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</si>
  <si>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</si>
  <si>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</si>
  <si>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</si>
  <si>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</si>
  <si>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</si>
  <si>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</si>
  <si>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</si>
  <si>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</si>
  <si>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</si>
  <si>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</si>
  <si>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</si>
  <si>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</si>
  <si>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</si>
  <si>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</si>
  <si>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</si>
  <si>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</si>
  <si>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</si>
  <si>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</si>
  <si>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</si>
  <si>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</si>
  <si>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</si>
  <si>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</si>
  <si>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</si>
  <si>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</si>
  <si>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</si>
  <si>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</si>
  <si>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</si>
  <si>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</si>
  <si>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</si>
  <si>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</si>
  <si>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</si>
  <si>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</si>
  <si>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</si>
  <si>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</si>
  <si>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</si>
  <si>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</si>
  <si>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</si>
  <si>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</si>
  <si>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</si>
  <si>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</si>
  <si>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</si>
  <si>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</si>
  <si>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</si>
  <si>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</si>
  <si>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</si>
  <si>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</si>
  <si>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</si>
  <si>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</si>
  <si>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</si>
  <si>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</si>
  <si>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</si>
  <si>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</si>
  <si>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</si>
  <si>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</si>
  <si>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</si>
  <si>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</si>
  <si>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</si>
  <si>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</si>
  <si>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</si>
  <si>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</si>
  <si>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</si>
  <si>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</si>
  <si>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</si>
  <si>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</si>
  <si>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</si>
  <si>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</si>
  <si>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</si>
  <si>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</si>
  <si>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</si>
  <si>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</si>
  <si>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</si>
  <si>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</si>
  <si>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</si>
  <si>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</si>
  <si>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</si>
  <si>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</si>
  <si>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</si>
  <si>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</si>
  <si>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</si>
  <si>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</si>
  <si>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</si>
  <si>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</si>
  <si>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</si>
  <si>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</si>
  <si>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</si>
  <si>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</si>
  <si>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</si>
  <si>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</si>
  <si>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</si>
  <si>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</si>
  <si>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</si>
  <si>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</si>
  <si>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</si>
  <si>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</si>
  <si>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</si>
  <si>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</si>
  <si>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</si>
  <si>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</si>
  <si>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</si>
  <si>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</si>
  <si>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</si>
  <si>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</si>
  <si>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</si>
  <si>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</si>
  <si>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</si>
  <si>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</si>
  <si>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</si>
  <si>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</si>
  <si>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</si>
  <si>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</si>
  <si>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</si>
  <si>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</si>
  <si>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</si>
  <si>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</si>
  <si>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</si>
  <si>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</si>
  <si>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</si>
  <si>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</si>
  <si>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</si>
  <si>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</si>
  <si>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</si>
  <si>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</si>
  <si>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</si>
  <si>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</si>
  <si>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</si>
  <si>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</si>
  <si>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</si>
  <si>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</si>
  <si>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</si>
  <si>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</si>
  <si>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</si>
  <si>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</si>
  <si>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</si>
  <si>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</si>
  <si>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</si>
  <si>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</si>
  <si>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</si>
  <si>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</si>
  <si>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</si>
  <si>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</si>
  <si>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</si>
  <si>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</si>
  <si>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</si>
  <si>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</si>
  <si>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</si>
  <si>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</si>
  <si>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</si>
  <si>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</si>
  <si>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</si>
  <si>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</si>
  <si>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</si>
  <si>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</si>
  <si>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</si>
  <si>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</si>
  <si>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</si>
  <si>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</si>
  <si>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</si>
  <si>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</si>
  <si>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</si>
  <si>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</si>
  <si>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</si>
  <si>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</si>
  <si>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</si>
  <si>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</si>
  <si>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</si>
  <si>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</si>
  <si>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</si>
  <si>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</si>
  <si>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</si>
  <si>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</si>
  <si>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</si>
  <si>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</si>
  <si>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</si>
  <si>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</si>
  <si>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</si>
  <si>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</si>
  <si>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</si>
  <si>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</si>
  <si>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</si>
  <si>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</si>
  <si>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</si>
  <si>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</si>
  <si>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</si>
  <si>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</si>
  <si>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</si>
  <si>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</si>
  <si>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</si>
  <si>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</si>
  <si>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</si>
  <si>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</si>
  <si>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</si>
  <si>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</si>
  <si>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</si>
  <si>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</si>
  <si>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</si>
  <si>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</si>
  <si>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</si>
  <si>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</si>
  <si>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</si>
  <si>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</si>
  <si>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</si>
  <si>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</si>
  <si>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</si>
  <si>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</si>
  <si>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</si>
  <si>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</si>
  <si>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</si>
  <si>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</si>
  <si>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</si>
  <si>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</si>
  <si>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</si>
  <si>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</si>
  <si>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</si>
  <si>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</si>
  <si>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</si>
  <si>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</si>
  <si>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</si>
  <si>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</si>
  <si>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</si>
  <si>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</si>
  <si>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</si>
  <si>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</si>
  <si>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</si>
  <si>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</si>
  <si>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</si>
  <si>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</si>
  <si>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</si>
  <si>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</si>
  <si>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</si>
  <si>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</si>
  <si>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</si>
  <si>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</si>
  <si>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</si>
  <si>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</si>
  <si>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</si>
  <si>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</si>
  <si>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</si>
  <si>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</si>
  <si>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</si>
  <si>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</si>
  <si>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</si>
  <si>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</si>
  <si>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</si>
  <si>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</si>
  <si>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</si>
  <si>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</si>
  <si>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</si>
  <si>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</si>
  <si>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</si>
  <si>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</si>
  <si>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</si>
  <si>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</si>
  <si>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</si>
  <si>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</si>
  <si>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</si>
  <si>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</si>
  <si>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</si>
  <si>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</si>
  <si>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</si>
  <si>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</si>
  <si>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</si>
  <si>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</si>
  <si>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</si>
  <si>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</si>
  <si>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</si>
  <si>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</si>
  <si>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</si>
  <si>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</si>
  <si>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</si>
  <si>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</si>
  <si>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</si>
  <si>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</si>
  <si>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</si>
  <si>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</si>
  <si>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</si>
  <si>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</si>
  <si>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</si>
  <si>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</si>
  <si>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</si>
  <si>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</si>
  <si>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</si>
  <si>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</si>
  <si>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</si>
  <si>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</si>
  <si>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</si>
  <si>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</si>
  <si>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</si>
  <si>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</si>
  <si>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</si>
  <si>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</si>
  <si>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</si>
  <si>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</si>
  <si>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</si>
  <si>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</si>
  <si>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</si>
  <si>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</si>
  <si>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</si>
  <si>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</si>
  <si>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</si>
  <si>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</si>
  <si>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</si>
  <si>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</si>
  <si>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</si>
  <si>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</si>
  <si>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</si>
  <si>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</si>
  <si>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</si>
  <si>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</si>
  <si>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</si>
  <si>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</si>
  <si>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</si>
  <si>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</si>
  <si>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</si>
  <si>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</si>
  <si>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</si>
  <si>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</si>
  <si>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</si>
  <si>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</si>
  <si>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</si>
  <si>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</si>
  <si>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</si>
  <si>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</si>
  <si>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</si>
  <si>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</si>
  <si>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</si>
  <si>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</si>
  <si>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</si>
  <si>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</si>
  <si>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</si>
  <si>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</si>
  <si>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</si>
  <si>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</si>
  <si>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</si>
  <si>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</si>
  <si>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</si>
  <si>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</si>
  <si>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</si>
  <si>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</si>
  <si>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</si>
  <si>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</si>
  <si>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</si>
  <si>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</si>
  <si>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</si>
  <si>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</si>
  <si>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</si>
  <si>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</si>
  <si>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</si>
  <si>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</si>
  <si>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</si>
  <si>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</si>
  <si>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</si>
  <si>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</si>
  <si>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</si>
  <si>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</si>
  <si>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</si>
  <si>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</si>
  <si>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</si>
  <si>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</si>
  <si>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</si>
  <si>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</si>
  <si>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</si>
  <si>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</si>
  <si>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</si>
  <si>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</si>
  <si>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</si>
  <si>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</si>
  <si>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</si>
  <si>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</si>
  <si>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</si>
  <si>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</si>
  <si>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</si>
  <si>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</si>
  <si>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</si>
  <si>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</si>
  <si>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</si>
  <si>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</si>
  <si>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</si>
  <si>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</si>
  <si>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</si>
  <si>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</si>
  <si>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</si>
  <si>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</si>
  <si>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</si>
  <si>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</si>
  <si>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</si>
  <si>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</si>
  <si>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</si>
  <si>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</si>
  <si>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</si>
  <si>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</si>
  <si>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</si>
  <si>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</si>
  <si>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</si>
  <si>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</si>
  <si>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</si>
  <si>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</si>
  <si>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</si>
  <si>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</si>
  <si>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</si>
  <si>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</si>
  <si>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</si>
  <si>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</si>
  <si>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</si>
  <si>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</si>
  <si>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</si>
  <si>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</si>
  <si>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</si>
  <si>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</si>
  <si>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</si>
  <si>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</si>
  <si>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</si>
  <si>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</si>
  <si>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</si>
  <si>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</si>
  <si>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</si>
  <si>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</si>
  <si>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</si>
  <si>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</si>
  <si>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</si>
  <si>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</si>
  <si>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</si>
  <si>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</si>
  <si>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</si>
  <si>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</si>
  <si>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</si>
  <si>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</si>
  <si>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</si>
  <si>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</si>
  <si>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</si>
  <si>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</si>
  <si>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</si>
  <si>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</si>
  <si>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</si>
  <si>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</si>
  <si>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</si>
  <si>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</si>
  <si>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</si>
  <si>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</si>
  <si>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</si>
  <si>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</si>
  <si>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</si>
  <si>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</si>
  <si>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</si>
  <si>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</si>
  <si>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</si>
  <si>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</si>
  <si>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</si>
  <si>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</si>
  <si>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</si>
  <si>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</si>
  <si>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</si>
  <si>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</si>
  <si>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</si>
  <si>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</si>
  <si>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</si>
  <si>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</si>
  <si>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</si>
  <si>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</si>
  <si>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</si>
  <si>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</si>
  <si>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</si>
  <si>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</si>
  <si>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</si>
  <si>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</si>
  <si>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</si>
  <si>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</si>
  <si>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</si>
  <si>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</si>
  <si>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</si>
  <si>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</si>
  <si>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</si>
  <si>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</si>
  <si>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</si>
  <si>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</si>
  <si>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</si>
  <si>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</si>
  <si>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</si>
  <si>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</si>
  <si>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</si>
  <si>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</si>
  <si>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</si>
  <si>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</si>
  <si>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</si>
  <si>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</si>
  <si>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</si>
  <si>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</si>
  <si>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</si>
  <si>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</si>
  <si>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</si>
  <si>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</si>
  <si>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</si>
  <si>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</si>
  <si>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</si>
  <si>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</si>
  <si>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</si>
  <si>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</si>
  <si>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</si>
  <si>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</si>
  <si>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</si>
  <si>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</si>
  <si>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</si>
  <si>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</si>
  <si>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</si>
  <si>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</si>
  <si>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</si>
  <si>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</si>
  <si>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</si>
  <si>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</si>
  <si>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</si>
  <si>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</si>
  <si>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</si>
  <si>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</si>
  <si>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</si>
  <si>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</si>
  <si>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</si>
  <si>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</si>
  <si>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</si>
  <si>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</si>
  <si>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</si>
  <si>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</si>
  <si>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</si>
  <si>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</si>
  <si>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</si>
  <si>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</si>
  <si>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</si>
  <si>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</si>
  <si>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</si>
  <si>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</si>
  <si>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</si>
  <si>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</si>
  <si>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</si>
  <si>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</si>
  <si>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</si>
  <si>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</si>
  <si>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</si>
  <si>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</si>
  <si>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</si>
  <si>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</si>
  <si>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</si>
  <si>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</si>
  <si>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</si>
  <si>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</si>
  <si>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</si>
  <si>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</si>
  <si>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</si>
  <si>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</si>
  <si>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</si>
  <si>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</si>
  <si>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</si>
  <si>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</si>
  <si>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</si>
  <si>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</si>
  <si>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</si>
  <si>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</si>
  <si>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</si>
  <si>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</si>
  <si>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</si>
  <si>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</si>
  <si>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</si>
  <si>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</si>
  <si>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</si>
  <si>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</si>
  <si>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</si>
  <si>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</si>
  <si>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</si>
  <si>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</si>
  <si>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</si>
  <si>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</si>
  <si>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</si>
  <si>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</si>
  <si>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</si>
  <si>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</si>
  <si>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</si>
  <si>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</si>
  <si>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</si>
  <si>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</si>
  <si>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</si>
  <si>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</si>
  <si>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</si>
  <si>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</si>
  <si>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</si>
  <si>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</si>
  <si>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</si>
  <si>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</si>
  <si>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</si>
  <si>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</si>
  <si>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</si>
  <si>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</si>
  <si>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</si>
  <si>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</si>
  <si>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</si>
  <si>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</si>
  <si>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</si>
  <si>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</si>
  <si>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</si>
  <si>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</si>
  <si>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</si>
  <si>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</si>
  <si>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</si>
  <si>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</si>
  <si>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</si>
  <si>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</si>
  <si>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</si>
  <si>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</si>
  <si>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</si>
  <si>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</si>
  <si>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</si>
  <si>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</si>
  <si>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</si>
  <si>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</si>
  <si>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</si>
  <si>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</si>
  <si>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</si>
  <si>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</si>
  <si>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</si>
  <si>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</si>
  <si>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</si>
  <si>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</si>
  <si>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</si>
  <si>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</si>
  <si>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</si>
  <si>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</si>
  <si>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</si>
  <si>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</si>
  <si>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</si>
  <si>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</si>
  <si>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</si>
  <si>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</si>
  <si>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</si>
  <si>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</si>
  <si>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</si>
  <si>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</si>
  <si>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</si>
  <si>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</si>
  <si>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</si>
  <si>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</si>
  <si>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</si>
  <si>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</si>
  <si>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</si>
  <si>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</si>
  <si>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</si>
  <si>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</si>
  <si>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</si>
  <si>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</si>
  <si>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</si>
  <si>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</si>
  <si>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</si>
  <si>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</si>
  <si>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</si>
  <si>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</si>
  <si>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</si>
  <si>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</si>
  <si>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</si>
  <si>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</si>
  <si>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</si>
  <si>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</si>
  <si>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</si>
  <si>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</si>
  <si>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</si>
  <si>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</si>
  <si>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</si>
  <si>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</si>
  <si>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</si>
  <si>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</si>
  <si>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</si>
  <si>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</si>
  <si>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</si>
  <si>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</si>
  <si>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</si>
  <si>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</si>
  <si>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</si>
  <si>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</si>
  <si>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</si>
  <si>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</si>
  <si>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</si>
  <si>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</si>
  <si>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</si>
  <si>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</si>
  <si>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</si>
  <si>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</si>
  <si>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</si>
  <si>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</si>
  <si>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</si>
  <si>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</si>
  <si>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</si>
  <si>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</si>
  <si>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</si>
  <si>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</si>
  <si>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</si>
  <si>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</si>
  <si>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</si>
  <si>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</si>
  <si>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</si>
  <si>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</si>
  <si>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</si>
  <si>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</si>
  <si>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</si>
  <si>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</si>
  <si>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</si>
  <si>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</si>
  <si>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</si>
  <si>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</si>
  <si>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</si>
  <si>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</si>
  <si>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</si>
  <si>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</si>
  <si>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</si>
  <si>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</si>
  <si>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</si>
  <si>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</si>
  <si>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</si>
  <si>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</si>
  <si>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</si>
  <si>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</si>
  <si>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</si>
  <si>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</si>
  <si>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</si>
  <si>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</si>
  <si>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</si>
  <si>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</si>
  <si>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</si>
  <si>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</si>
  <si>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</si>
  <si>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</si>
  <si>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</si>
  <si>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</si>
  <si>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</si>
  <si>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</si>
  <si>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</si>
  <si>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</si>
  <si>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</si>
  <si>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</si>
  <si>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</si>
  <si>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</si>
  <si>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</si>
  <si>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</si>
  <si>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</si>
  <si>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</si>
  <si>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</si>
  <si>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</si>
  <si>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</si>
  <si>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</si>
  <si>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</si>
  <si>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</si>
  <si>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</si>
  <si>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</si>
  <si>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</si>
  <si>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</si>
  <si>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</si>
  <si>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</si>
  <si>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</si>
  <si>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</si>
  <si>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</si>
  <si>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</si>
  <si>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</si>
  <si>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</si>
  <si>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</si>
  <si>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</si>
  <si>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</si>
  <si>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</si>
  <si>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</si>
  <si>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</si>
  <si>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</si>
  <si>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</si>
  <si>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</si>
  <si>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</si>
  <si>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</si>
  <si>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</si>
  <si>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</si>
  <si>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</si>
  <si>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</si>
  <si>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</si>
  <si>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</si>
  <si>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</si>
  <si>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</si>
  <si>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</si>
  <si>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</si>
  <si>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</si>
  <si>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</si>
  <si>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</si>
  <si>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</si>
  <si>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</si>
  <si>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</si>
  <si>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</si>
  <si>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</si>
  <si>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</si>
  <si>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</si>
  <si>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</si>
  <si>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</si>
  <si>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</si>
  <si>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</si>
  <si>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</si>
  <si>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</si>
  <si>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</si>
  <si>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</si>
  <si>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</si>
  <si>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</si>
  <si>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</si>
  <si>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</si>
  <si>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</si>
  <si>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</si>
  <si>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</si>
  <si>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</si>
  <si>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</si>
  <si>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</si>
  <si>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</si>
  <si>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</si>
  <si>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</si>
  <si>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</si>
  <si>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</si>
  <si>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</si>
  <si>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</si>
  <si>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</si>
  <si>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</si>
  <si>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</si>
  <si>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</si>
  <si>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</si>
  <si>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</si>
  <si>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</si>
  <si>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</si>
  <si>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</si>
  <si>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</si>
  <si>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</si>
  <si>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</si>
  <si>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</si>
  <si>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</si>
  <si>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</si>
  <si>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</si>
  <si>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</si>
  <si>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</si>
  <si>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</si>
  <si>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</si>
  <si>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</si>
  <si>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</si>
  <si>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</si>
  <si>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</si>
  <si>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</si>
  <si>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</si>
  <si>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</si>
  <si>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</si>
  <si>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</si>
  <si>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</si>
  <si>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</si>
  <si>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</si>
  <si>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</si>
  <si>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</si>
  <si>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</si>
  <si>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</si>
  <si>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</si>
  <si>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</si>
  <si>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</si>
  <si>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</si>
  <si>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</si>
  <si>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</si>
  <si>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</si>
  <si>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</si>
  <si>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</si>
  <si>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</si>
  <si>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</si>
  <si>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</si>
  <si>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</si>
  <si>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</si>
  <si>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</si>
  <si>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</si>
  <si>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</si>
  <si>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</si>
  <si>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</si>
  <si>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</si>
  <si>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</si>
  <si>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</si>
  <si>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</si>
  <si>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</si>
  <si>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</si>
  <si>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</si>
  <si>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</si>
  <si>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</si>
  <si>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</si>
  <si>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</si>
  <si>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</si>
  <si>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</si>
  <si>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</si>
  <si>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</si>
  <si>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</si>
  <si>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</si>
  <si>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</si>
  <si>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</si>
  <si>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</si>
  <si>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</si>
  <si>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</si>
  <si>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</si>
  <si>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</si>
  <si>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</si>
  <si>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</si>
  <si>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</si>
  <si>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</si>
  <si>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</si>
  <si>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</si>
  <si>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</si>
  <si>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</si>
  <si>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</si>
  <si>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</si>
  <si>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</si>
  <si>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</si>
  <si>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</si>
  <si>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</si>
  <si>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</si>
  <si>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</si>
  <si>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</si>
  <si>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</si>
  <si>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</si>
  <si>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</si>
  <si>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</si>
  <si>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</si>
  <si>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</si>
  <si>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</si>
  <si>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</si>
  <si>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</si>
  <si>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</si>
  <si>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</si>
  <si>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</si>
  <si>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</si>
  <si>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</si>
  <si>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</si>
  <si>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</si>
  <si>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</si>
  <si>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</si>
  <si>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</si>
  <si>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</si>
  <si>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</si>
  <si>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</si>
  <si>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</si>
  <si>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</si>
  <si>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</si>
  <si>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</si>
  <si>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</si>
  <si>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</si>
  <si>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</si>
  <si>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</si>
  <si>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</si>
  <si>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</si>
  <si>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</si>
  <si>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</si>
  <si>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</si>
  <si>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</si>
  <si>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</si>
  <si>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</si>
  <si>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</si>
  <si>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</si>
  <si>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</si>
  <si>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</si>
  <si>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</si>
  <si>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</si>
  <si>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</si>
  <si>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</si>
  <si>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</si>
  <si>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</si>
  <si>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</si>
  <si>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</si>
  <si>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</si>
  <si>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</si>
  <si>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</si>
  <si>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</si>
  <si>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</si>
  <si>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</si>
  <si>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</si>
  <si>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</si>
  <si>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</si>
  <si>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</si>
  <si>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</si>
  <si>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</si>
  <si>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</si>
  <si>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</si>
  <si>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</si>
  <si>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</si>
  <si>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</si>
  <si>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</si>
  <si>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</si>
  <si>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</si>
  <si>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</si>
  <si>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</si>
  <si>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</si>
  <si>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</si>
  <si>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</si>
  <si>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</si>
  <si>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</si>
  <si>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</si>
  <si>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</si>
  <si>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</si>
  <si>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</si>
  <si>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</si>
  <si>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</si>
  <si>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</si>
  <si>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</si>
  <si>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</si>
  <si>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</si>
  <si>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</si>
  <si>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</si>
  <si>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</si>
  <si>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</si>
  <si>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</si>
  <si>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</si>
  <si>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</si>
  <si>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</si>
  <si>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</si>
  <si>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</si>
  <si>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</si>
  <si>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</si>
  <si>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</si>
  <si>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</si>
  <si>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</si>
  <si>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</si>
  <si>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</si>
  <si>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</si>
  <si>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</si>
  <si>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</si>
  <si>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</si>
  <si>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</si>
  <si>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</si>
  <si>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</si>
  <si>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</si>
  <si>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</si>
  <si>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</si>
  <si>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</si>
  <si>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</si>
  <si>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</si>
  <si>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</si>
  <si>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</si>
  <si>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</si>
  <si>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</si>
  <si>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</si>
  <si>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</si>
  <si>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</si>
  <si>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</si>
  <si>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</si>
  <si>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</si>
  <si>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</si>
  <si>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</si>
  <si>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</si>
  <si>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</si>
  <si>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</si>
  <si>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</si>
  <si>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</si>
  <si>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</si>
  <si>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</si>
  <si>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</si>
  <si>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</si>
  <si>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</si>
  <si>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</si>
  <si>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</si>
  <si>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</si>
  <si>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</si>
  <si>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</si>
  <si>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</si>
  <si>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</si>
  <si>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</si>
  <si>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</si>
  <si>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</si>
  <si>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</si>
  <si>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</si>
  <si>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</si>
  <si>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</si>
  <si>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</si>
  <si>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</si>
  <si>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</si>
  <si>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</si>
  <si>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</si>
  <si>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</si>
  <si>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</si>
  <si>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</si>
  <si>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</si>
  <si>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</si>
  <si>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</si>
  <si>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</si>
  <si>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</si>
  <si>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</si>
  <si>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</si>
  <si>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</si>
  <si>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</si>
  <si>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</si>
  <si>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</si>
  <si>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</si>
  <si>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</si>
  <si>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</si>
  <si>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</si>
  <si>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</si>
  <si>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</si>
  <si>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</si>
  <si>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</si>
  <si>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</si>
  <si>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</si>
  <si>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</si>
  <si>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</si>
  <si>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</si>
  <si>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</si>
  <si>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</si>
  <si>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</si>
  <si>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</si>
  <si>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</si>
  <si>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</si>
  <si>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</si>
  <si>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</si>
  <si>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</si>
  <si>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</si>
  <si>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</si>
  <si>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</si>
  <si>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</si>
  <si>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</si>
  <si>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</si>
  <si>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</si>
  <si>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</si>
  <si>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</si>
  <si>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</si>
  <si>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</si>
  <si>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</si>
  <si>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</si>
  <si>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</si>
  <si>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</si>
  <si>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</si>
  <si>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</si>
  <si>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</si>
  <si>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</si>
  <si>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</si>
  <si>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</si>
  <si>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</si>
  <si>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</si>
  <si>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</si>
  <si>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</si>
  <si>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</si>
  <si>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</si>
  <si>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</si>
  <si>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</si>
  <si>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</si>
  <si>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</si>
  <si>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</si>
  <si>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</si>
  <si>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</si>
  <si>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</si>
  <si>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</si>
  <si>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</si>
  <si>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</si>
  <si>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</si>
  <si>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</si>
  <si>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</si>
  <si>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</si>
  <si>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</si>
  <si>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</si>
  <si>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</si>
  <si>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</si>
  <si>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</si>
  <si>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</si>
  <si>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</si>
  <si>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</si>
  <si>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</si>
  <si>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</si>
  <si>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</si>
  <si>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</si>
  <si>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</si>
  <si>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</si>
  <si>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</si>
  <si>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</si>
  <si>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</si>
  <si>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</si>
  <si>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</si>
  <si>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</si>
  <si>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</si>
  <si>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</si>
  <si>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</si>
  <si>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</si>
  <si>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</si>
  <si>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</si>
  <si>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</si>
  <si>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</si>
  <si>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</si>
  <si>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</si>
  <si>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</si>
  <si>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</si>
  <si>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</si>
  <si>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</si>
  <si>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</si>
  <si>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</si>
  <si>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</si>
  <si>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</si>
  <si>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</si>
  <si>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</si>
  <si>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</si>
  <si>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</si>
  <si>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</si>
  <si>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</si>
  <si>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</si>
  <si>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</si>
  <si>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</si>
  <si>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</si>
  <si>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</si>
  <si>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</si>
  <si>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</si>
  <si>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</si>
  <si>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</si>
  <si>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</si>
  <si>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</si>
  <si>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</si>
  <si>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</si>
  <si>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</si>
  <si>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</si>
  <si>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</si>
  <si>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</si>
  <si>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</si>
  <si>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</si>
  <si>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</si>
  <si>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</si>
  <si>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</si>
  <si>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</si>
  <si>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</si>
  <si>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</si>
  <si>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</si>
  <si>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</si>
  <si>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</si>
  <si>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</si>
  <si>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</si>
  <si>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</si>
  <si>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</si>
  <si>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</si>
  <si>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</si>
  <si>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</si>
  <si>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</si>
  <si>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</si>
  <si>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</si>
  <si>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</si>
  <si>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</si>
  <si>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</si>
  <si>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</si>
  <si>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</si>
  <si>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</si>
  <si>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</si>
  <si>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</si>
  <si>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</si>
  <si>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</si>
  <si>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</si>
  <si>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</si>
  <si>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</si>
  <si>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</si>
  <si>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</si>
  <si>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</si>
  <si>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</si>
  <si>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</si>
  <si>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</si>
  <si>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</si>
  <si>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</si>
  <si>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</si>
  <si>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</si>
  <si>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</si>
  <si>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</si>
  <si>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</si>
  <si>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</si>
  <si>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</si>
  <si>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</si>
  <si>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</si>
  <si>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</si>
  <si>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</si>
  <si>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</si>
  <si>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</si>
  <si>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</si>
  <si>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</si>
  <si>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</si>
  <si>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</si>
  <si>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</si>
  <si>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</si>
  <si>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</si>
  <si>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</si>
  <si>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</si>
  <si>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</si>
  <si>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</si>
  <si>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</si>
  <si>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</si>
  <si>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</si>
  <si>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</si>
  <si>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</si>
  <si>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</si>
  <si>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</si>
  <si>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</si>
  <si>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</si>
  <si>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</si>
  <si>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</si>
  <si>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</si>
  <si>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</si>
  <si>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</si>
  <si>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</si>
  <si>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</si>
  <si>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</si>
  <si>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</si>
  <si>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</si>
  <si>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</si>
  <si>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</si>
  <si>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</si>
  <si>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</si>
  <si>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</si>
  <si>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</si>
  <si>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</si>
  <si>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</si>
  <si>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</si>
  <si>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</si>
  <si>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</si>
  <si>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</si>
  <si>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</si>
  <si>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</si>
  <si>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</si>
  <si>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</si>
  <si>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</si>
  <si>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</si>
  <si>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</si>
  <si>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</si>
  <si>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</si>
  <si>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</si>
  <si>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</si>
  <si>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</si>
  <si>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</si>
  <si>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</si>
  <si>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</si>
  <si>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</si>
  <si>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</si>
  <si>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</si>
  <si>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</si>
  <si>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</si>
  <si>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</si>
  <si>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</si>
  <si>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</si>
  <si>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</si>
  <si>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</si>
  <si>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</si>
  <si>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</si>
  <si>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</si>
  <si>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</si>
  <si>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</si>
  <si>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</si>
  <si>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</si>
  <si>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</si>
  <si>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</si>
  <si>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</si>
  <si>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</si>
  <si>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</si>
  <si>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</si>
  <si>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</si>
  <si>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</si>
  <si>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</si>
  <si>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</si>
  <si>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</si>
  <si>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</si>
  <si>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</si>
  <si>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</si>
  <si>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</si>
  <si>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</si>
  <si>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</si>
  <si>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</si>
  <si>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</si>
  <si>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</si>
  <si>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</si>
  <si>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</si>
  <si>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</si>
  <si>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</si>
  <si>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</si>
  <si>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</si>
  <si>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</si>
  <si>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</si>
  <si>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</si>
  <si>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</si>
  <si>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</si>
  <si>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</si>
  <si>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</si>
  <si>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</si>
  <si>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</si>
  <si>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</si>
  <si>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</si>
  <si>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</si>
  <si>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</si>
  <si>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</si>
  <si>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</si>
  <si>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</si>
  <si>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</si>
  <si>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</si>
  <si>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</si>
  <si>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</si>
  <si>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</si>
  <si>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</si>
  <si>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</si>
  <si>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</si>
  <si>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</si>
  <si>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</si>
  <si>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</si>
  <si>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</si>
  <si>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</si>
  <si>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</si>
  <si>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</si>
  <si>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</si>
  <si>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</si>
  <si>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</si>
  <si>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</si>
  <si>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</si>
  <si>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</si>
  <si>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</si>
  <si>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</si>
  <si>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</si>
  <si>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</si>
  <si>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</si>
  <si>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</si>
  <si>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</si>
  <si>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</si>
  <si>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</si>
  <si>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</si>
  <si>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</si>
  <si>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</si>
  <si>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</si>
  <si>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</si>
  <si>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</si>
  <si>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</si>
  <si>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</si>
  <si>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</si>
  <si>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</si>
  <si>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</si>
  <si>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</si>
  <si>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</si>
  <si>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</si>
  <si>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</si>
  <si>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</si>
  <si>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</si>
  <si>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</si>
  <si>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</si>
  <si>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</si>
  <si>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</si>
  <si>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</si>
  <si>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</si>
  <si>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</si>
  <si>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</si>
  <si>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</si>
  <si>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</si>
  <si>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</si>
  <si>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</si>
  <si>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</si>
  <si>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</si>
  <si>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</si>
  <si>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</si>
  <si>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</si>
  <si>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</si>
  <si>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</si>
  <si>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</si>
  <si>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</si>
  <si>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</si>
  <si>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</si>
  <si>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</si>
  <si>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</si>
  <si>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</si>
  <si>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</si>
  <si>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</si>
  <si>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</si>
  <si>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</si>
  <si>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</si>
  <si>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</si>
  <si>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</si>
  <si>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</si>
  <si>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</si>
  <si>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</si>
  <si>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</si>
  <si>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</si>
  <si>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</si>
  <si>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</si>
  <si>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</si>
  <si>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</si>
  <si>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</si>
  <si>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</si>
  <si>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</si>
  <si>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</si>
  <si>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</si>
  <si>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</si>
  <si>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</si>
  <si>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</si>
  <si>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</si>
  <si>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</si>
  <si>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</si>
  <si>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</si>
  <si>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</si>
  <si>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</si>
  <si>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</si>
  <si>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</si>
  <si>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</si>
  <si>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</si>
  <si>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</si>
  <si>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</si>
  <si>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</si>
  <si>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</si>
  <si>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</si>
  <si>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</si>
  <si>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</si>
  <si>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</si>
  <si>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</si>
  <si>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</si>
  <si>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</si>
  <si>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</si>
  <si>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</si>
  <si>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</si>
  <si>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</si>
  <si>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</si>
  <si>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</si>
  <si>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</si>
  <si>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</si>
  <si>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</si>
  <si>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</si>
  <si>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</si>
  <si>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</si>
  <si>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</si>
  <si>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</si>
  <si>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</si>
  <si>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</si>
  <si>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</si>
  <si>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</si>
  <si>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</si>
  <si>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</si>
  <si>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</si>
  <si>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</si>
  <si>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</si>
  <si>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</si>
  <si>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</si>
  <si>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</si>
  <si>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</si>
  <si>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</si>
  <si>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</si>
  <si>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</si>
  <si>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</si>
  <si>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</si>
  <si>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</si>
  <si>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</si>
  <si>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</si>
  <si>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</si>
  <si>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</si>
  <si>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</si>
  <si>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</si>
  <si>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</si>
  <si>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</si>
  <si>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</si>
  <si>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</si>
  <si>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</si>
  <si>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</si>
  <si>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</si>
  <si>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</si>
  <si>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</si>
  <si>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</si>
  <si>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</si>
  <si>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</si>
  <si>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</si>
  <si>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</si>
  <si>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</si>
  <si>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</si>
  <si>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</si>
  <si>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</si>
  <si>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</si>
  <si>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</si>
  <si>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</si>
  <si>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</si>
  <si>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</si>
  <si>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</si>
  <si>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</si>
  <si>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</si>
  <si>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</si>
  <si>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</si>
  <si>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</si>
  <si>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</si>
  <si>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</si>
  <si>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</si>
  <si>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</si>
  <si>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</si>
  <si>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</si>
  <si>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</si>
  <si>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</si>
  <si>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</si>
  <si>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</si>
  <si>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</si>
  <si>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</si>
  <si>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</si>
  <si>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</si>
  <si>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</si>
  <si>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</si>
  <si>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</si>
  <si>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</si>
  <si>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</si>
  <si>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</si>
  <si>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</si>
  <si>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</si>
  <si>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</si>
  <si>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</si>
  <si>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</si>
  <si>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</si>
  <si>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</si>
  <si>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</si>
  <si>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</si>
  <si>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</si>
  <si>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</si>
  <si>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</si>
  <si>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</si>
  <si>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</si>
  <si>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</si>
  <si>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</si>
  <si>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</si>
  <si>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</si>
  <si>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</si>
  <si>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</si>
  <si>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</si>
  <si>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</si>
  <si>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</si>
  <si>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</si>
  <si>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</si>
  <si>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</si>
  <si>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</si>
  <si>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</si>
  <si>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</si>
  <si>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</si>
  <si>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</si>
  <si>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</si>
  <si>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</si>
  <si>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</si>
  <si>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</si>
  <si>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</si>
  <si>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</si>
  <si>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</si>
  <si>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</si>
  <si>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</si>
  <si>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</si>
  <si>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</si>
  <si>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</si>
  <si>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</si>
  <si>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</si>
  <si>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</si>
  <si>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</si>
  <si>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</si>
  <si>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</si>
  <si>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</si>
  <si>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</si>
  <si>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</si>
  <si>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</si>
  <si>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</si>
  <si>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</si>
  <si>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</si>
  <si>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</si>
  <si>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</si>
  <si>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</si>
  <si>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</si>
  <si>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</si>
  <si>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</si>
  <si>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</si>
  <si>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</si>
  <si>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</si>
  <si>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</si>
  <si>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</si>
  <si>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</si>
  <si>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</si>
  <si>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</si>
  <si>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</si>
  <si>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</si>
  <si>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</si>
  <si>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</si>
  <si>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</si>
  <si>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</si>
  <si>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</si>
  <si>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</si>
  <si>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</si>
  <si>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</si>
  <si>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</si>
  <si>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</si>
  <si>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</si>
  <si>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</si>
  <si>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</si>
  <si>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</si>
  <si>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</si>
  <si>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</si>
  <si>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</si>
  <si>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</si>
  <si>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</si>
  <si>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</si>
  <si>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</si>
  <si>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</si>
  <si>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</si>
  <si>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</si>
  <si>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</si>
  <si>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</si>
  <si>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</si>
  <si>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</si>
  <si>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</si>
  <si>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</si>
  <si>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</si>
  <si>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</si>
  <si>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</si>
  <si>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</si>
  <si>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</si>
  <si>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</si>
  <si>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</si>
  <si>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</si>
  <si>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</si>
  <si>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</si>
  <si>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</si>
  <si>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</si>
  <si>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</si>
  <si>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</si>
  <si>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</si>
  <si>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</si>
  <si>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</si>
  <si>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</si>
  <si>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</si>
  <si>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</si>
  <si>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</si>
  <si>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</si>
  <si>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</si>
  <si>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</si>
  <si>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</si>
  <si>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</si>
  <si>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</si>
  <si>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</si>
  <si>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</si>
  <si>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</si>
  <si>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</si>
  <si>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</si>
  <si>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</si>
  <si>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</si>
  <si>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</si>
  <si>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</si>
  <si>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</si>
  <si>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</si>
  <si>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</si>
  <si>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</si>
  <si>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</si>
  <si>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</si>
  <si>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</si>
  <si>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</si>
  <si>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</si>
  <si>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</si>
  <si>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</si>
  <si>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</si>
  <si>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</si>
  <si>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</si>
  <si>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</si>
  <si>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</si>
  <si>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</si>
  <si>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</si>
  <si>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</si>
  <si>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</si>
  <si>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</si>
  <si>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</si>
  <si>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</si>
  <si>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</si>
  <si>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</si>
  <si>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</si>
  <si>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</si>
  <si>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</si>
  <si>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</si>
  <si>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</si>
  <si>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</si>
  <si>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</si>
  <si>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</si>
  <si>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</si>
  <si>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</si>
  <si>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</si>
  <si>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</si>
  <si>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</si>
  <si>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</si>
  <si>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</si>
  <si>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</si>
  <si>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</si>
  <si>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</si>
  <si>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</si>
  <si>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</si>
  <si>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</si>
  <si>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</si>
  <si>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</si>
  <si>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</si>
  <si>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</si>
  <si>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</si>
  <si>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</si>
  <si>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</si>
  <si>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</si>
  <si>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</si>
  <si>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</si>
  <si>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</si>
  <si>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</si>
  <si>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</si>
  <si>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</si>
  <si>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</si>
  <si>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</si>
  <si>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</si>
  <si>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</si>
  <si>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</si>
  <si>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</si>
  <si>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</si>
  <si>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</si>
  <si>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</si>
  <si>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</si>
  <si>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</si>
  <si>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</si>
  <si>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</si>
  <si>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</si>
  <si>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</si>
  <si>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</si>
  <si>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</si>
  <si>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</si>
  <si>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</si>
  <si>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</si>
  <si>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</si>
  <si>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</si>
  <si>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</si>
  <si>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</si>
  <si>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</si>
  <si>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</si>
  <si>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</si>
  <si>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</si>
  <si>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</si>
  <si>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</si>
  <si>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</si>
  <si>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</si>
  <si>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</si>
  <si>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</si>
  <si>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</si>
  <si>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</si>
  <si>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</si>
  <si>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</si>
  <si>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</si>
  <si>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</si>
  <si>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</si>
  <si>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</si>
  <si>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</si>
  <si>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</si>
  <si>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</si>
  <si>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</si>
  <si>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</si>
  <si>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</si>
  <si>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</si>
  <si>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</si>
  <si>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</si>
  <si>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</si>
  <si>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</si>
  <si>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</si>
  <si>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</si>
  <si>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</si>
  <si>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</si>
  <si>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</si>
  <si>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</si>
  <si>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</si>
  <si>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</si>
  <si>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</si>
  <si>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</si>
  <si>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</si>
  <si>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</si>
  <si>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</si>
  <si>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</si>
  <si>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</si>
  <si>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</si>
  <si>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</si>
  <si>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</si>
  <si>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</si>
  <si>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</si>
  <si>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</si>
  <si>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</si>
  <si>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</si>
  <si>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</si>
  <si>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</si>
  <si>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</si>
  <si>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</si>
  <si>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</si>
  <si>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</si>
  <si>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</si>
  <si>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</si>
  <si>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</si>
  <si>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</si>
  <si>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</si>
  <si>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</si>
  <si>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</si>
  <si>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</si>
  <si>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</si>
  <si>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</si>
  <si>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</si>
  <si>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</si>
  <si>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</si>
  <si>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</si>
  <si>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</si>
  <si>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</si>
  <si>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</si>
  <si>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</si>
  <si>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</si>
  <si>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</si>
  <si>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</si>
  <si>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</si>
  <si>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</si>
  <si>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</si>
  <si>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</si>
  <si>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</si>
  <si>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</si>
  <si>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</si>
  <si>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</si>
  <si>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</si>
  <si>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</si>
  <si>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</si>
  <si>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</si>
  <si>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</si>
  <si>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</si>
  <si>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</si>
  <si>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</si>
  <si>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</si>
  <si>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</si>
  <si>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</si>
  <si>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</si>
  <si>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</si>
  <si>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</si>
  <si>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</si>
  <si>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</si>
  <si>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</si>
  <si>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</si>
  <si>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</si>
  <si>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</si>
  <si>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</si>
  <si>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</si>
  <si>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</si>
  <si>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</si>
  <si>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</si>
  <si>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</si>
  <si>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</si>
  <si>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</si>
  <si>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</si>
  <si>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</si>
  <si>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</si>
  <si>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</si>
  <si>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</si>
  <si>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</si>
  <si>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</si>
  <si>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</si>
  <si>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</si>
  <si>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</si>
  <si>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</si>
  <si>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</si>
  <si>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</si>
  <si>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</si>
  <si>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</si>
  <si>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</si>
  <si>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</si>
  <si>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</si>
  <si>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</si>
  <si>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</si>
  <si>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</si>
  <si>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</si>
  <si>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</si>
  <si>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</si>
  <si>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</si>
  <si>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</si>
  <si>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</si>
  <si>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</si>
  <si>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</si>
  <si>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</si>
  <si>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</si>
  <si>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</si>
  <si>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</si>
  <si>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</si>
  <si>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</si>
  <si>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</si>
  <si>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</si>
  <si>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</si>
  <si>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</si>
  <si>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</si>
  <si>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</si>
  <si>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</si>
  <si>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</si>
  <si>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</si>
  <si>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</si>
  <si>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</si>
  <si>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</si>
  <si>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</si>
  <si>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</si>
  <si>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</si>
  <si>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</si>
  <si>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</si>
  <si>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</si>
  <si>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</si>
  <si>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</si>
  <si>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</si>
  <si>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</si>
  <si>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</si>
  <si>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</si>
  <si>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</si>
  <si>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</si>
  <si>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</si>
  <si>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</si>
  <si>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</si>
  <si>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</si>
  <si>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</si>
  <si>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</si>
  <si>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</si>
  <si>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</si>
  <si>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</si>
  <si>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</si>
  <si>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</si>
  <si>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</si>
  <si>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</si>
  <si>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</si>
  <si>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</si>
  <si>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</si>
  <si>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</si>
  <si>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</si>
  <si>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</si>
  <si>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</si>
  <si>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</si>
  <si>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</si>
  <si>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</si>
  <si>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</si>
  <si>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</si>
  <si>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</si>
  <si>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</si>
  <si>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</si>
  <si>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</si>
  <si>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</si>
  <si>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</si>
  <si>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</si>
  <si>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</si>
  <si>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</si>
  <si>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</si>
  <si>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</si>
  <si>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</si>
  <si>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</si>
  <si>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</si>
  <si>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</si>
  <si>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</si>
  <si>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</si>
  <si>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</si>
  <si>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</si>
  <si>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</si>
  <si>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</si>
  <si>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</si>
  <si>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</si>
  <si>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</si>
  <si>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</si>
  <si>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</si>
  <si>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</si>
  <si>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</si>
  <si>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</si>
  <si>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</si>
  <si>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</si>
  <si>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</si>
  <si>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</si>
  <si>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</si>
  <si>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</si>
  <si>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</si>
  <si>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</si>
  <si>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</si>
  <si>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</si>
  <si>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</si>
  <si>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</si>
  <si>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</si>
  <si>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</si>
  <si>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</si>
  <si>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</si>
  <si>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</si>
  <si>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</si>
  <si>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</si>
  <si>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</si>
  <si>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</si>
  <si>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</si>
  <si>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</si>
  <si>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</si>
  <si>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</si>
  <si>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</si>
  <si>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</si>
  <si>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</si>
  <si>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</si>
  <si>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</si>
  <si>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</si>
  <si>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</si>
  <si>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</si>
  <si>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</si>
  <si>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</si>
  <si>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</si>
  <si>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</si>
  <si>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</si>
  <si>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</si>
  <si>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</si>
  <si>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</si>
  <si>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</si>
  <si>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</si>
  <si>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</si>
  <si>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</si>
  <si>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</si>
  <si>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</si>
  <si>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</si>
  <si>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</si>
  <si>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</si>
  <si>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</si>
  <si>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</si>
  <si>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</si>
  <si>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</si>
  <si>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</si>
  <si>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</si>
  <si>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</si>
  <si>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</si>
  <si>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</si>
  <si>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</si>
  <si>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</si>
  <si>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</si>
  <si>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</si>
  <si>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</si>
  <si>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</si>
  <si>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</si>
  <si>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</si>
  <si>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</si>
  <si>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</si>
  <si>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</si>
  <si>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</si>
  <si>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</si>
  <si>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</si>
  <si>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</si>
  <si>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</si>
  <si>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</si>
  <si>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</si>
  <si>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</si>
  <si>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</si>
  <si>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</si>
  <si>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</si>
  <si>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</si>
  <si>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</si>
  <si>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</si>
  <si>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</si>
  <si>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</si>
  <si>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</si>
  <si>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</si>
  <si>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</si>
  <si>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</si>
  <si>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</si>
  <si>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</si>
  <si>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</si>
  <si>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</si>
  <si>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</si>
  <si>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</si>
  <si>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</si>
  <si>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</si>
  <si>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</si>
  <si>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</si>
  <si>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</si>
  <si>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</si>
  <si>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</si>
  <si>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</si>
  <si>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</si>
  <si>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</si>
  <si>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</si>
  <si>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</si>
  <si>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</si>
  <si>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</si>
  <si>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</si>
  <si>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</si>
  <si>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</si>
  <si>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</si>
  <si>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</si>
  <si>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</si>
  <si>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</si>
  <si>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</si>
  <si>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</si>
  <si>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</si>
  <si>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</si>
  <si>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</si>
  <si>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</si>
  <si>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</si>
  <si>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</si>
  <si>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</si>
  <si>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</si>
  <si>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</si>
  <si>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</si>
  <si>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</si>
  <si>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</si>
  <si>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</si>
  <si>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</si>
  <si>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</si>
  <si>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</si>
  <si>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</si>
  <si>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</si>
  <si>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</si>
  <si>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</si>
  <si>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</si>
  <si>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</si>
  <si>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</si>
  <si>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</si>
  <si>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</si>
  <si>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</si>
  <si>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</si>
  <si>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</si>
  <si>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</si>
  <si>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</si>
  <si>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</si>
  <si>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</si>
  <si>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</si>
  <si>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</si>
  <si>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</si>
  <si>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</si>
  <si>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</si>
  <si>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</si>
  <si>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</si>
  <si>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</si>
  <si>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</si>
  <si>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</si>
  <si>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</si>
  <si>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</si>
  <si>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</si>
  <si>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</si>
  <si>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</si>
  <si>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</si>
  <si>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</si>
  <si>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</si>
  <si>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</si>
  <si>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</si>
  <si>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</si>
  <si>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</si>
  <si>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</si>
  <si>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</si>
  <si>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</si>
  <si>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</si>
  <si>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</si>
  <si>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</si>
  <si>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</si>
  <si>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</si>
  <si>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</si>
  <si>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</si>
  <si>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</si>
  <si>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</si>
  <si>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</si>
  <si>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</si>
  <si>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</si>
  <si>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</si>
  <si>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</si>
  <si>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</si>
  <si>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</si>
  <si>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</si>
  <si>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</si>
  <si>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</si>
  <si>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</si>
  <si>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</si>
  <si>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</si>
  <si>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</si>
  <si>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</si>
  <si>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</si>
  <si>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</si>
  <si>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</si>
  <si>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</si>
  <si>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</si>
  <si>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</si>
  <si>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</si>
  <si>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</si>
  <si>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</si>
  <si>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</si>
  <si>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</si>
  <si>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</si>
  <si>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</si>
  <si>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</si>
  <si>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</si>
  <si>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</si>
  <si>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</si>
  <si>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</si>
  <si>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</si>
  <si>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</si>
  <si>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</si>
  <si>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</si>
  <si>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</si>
  <si>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</si>
  <si>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</si>
  <si>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</si>
  <si>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</si>
  <si>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</si>
  <si>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</si>
  <si>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</si>
  <si>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</si>
  <si>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</si>
  <si>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</si>
  <si>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</si>
  <si>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</si>
  <si>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</si>
  <si>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</si>
  <si>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</si>
  <si>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</si>
  <si>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</si>
  <si>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</si>
  <si>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</si>
  <si>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</si>
  <si>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</si>
  <si>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</si>
  <si>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</si>
  <si>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</si>
  <si>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</si>
  <si>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</si>
  <si>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</si>
  <si>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</si>
  <si>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</si>
  <si>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</si>
  <si>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</si>
  <si>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</si>
  <si>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</si>
  <si>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</si>
  <si>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</si>
  <si>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</si>
  <si>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</si>
  <si>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</si>
  <si>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</si>
  <si>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</si>
  <si>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</si>
  <si>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</si>
  <si>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</si>
  <si>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</si>
  <si>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</si>
  <si>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</si>
  <si>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</si>
  <si>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</si>
  <si>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</si>
  <si>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</si>
  <si>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</si>
  <si>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</si>
  <si>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</si>
  <si>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</si>
  <si>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</si>
  <si>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</si>
  <si>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</si>
  <si>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</si>
  <si>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</si>
  <si>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</si>
  <si>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</si>
  <si>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</si>
  <si>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</si>
  <si>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</si>
  <si>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</si>
  <si>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</si>
  <si>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</si>
  <si>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</si>
  <si>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</si>
  <si>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</si>
  <si>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</si>
  <si>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</si>
  <si>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</si>
  <si>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</si>
  <si>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</si>
  <si>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</si>
  <si>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</si>
  <si>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</si>
  <si>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</si>
  <si>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</si>
  <si>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</si>
  <si>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</si>
  <si>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</si>
  <si>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</si>
  <si>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</si>
  <si>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</si>
  <si>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</si>
  <si>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</si>
  <si>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</si>
  <si>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</si>
  <si>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</si>
  <si>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</si>
  <si>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</si>
  <si>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</si>
  <si>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</si>
  <si>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</si>
  <si>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</si>
  <si>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</si>
  <si>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</si>
  <si>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</si>
  <si>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</si>
  <si>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</si>
  <si>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</si>
  <si>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</si>
  <si>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</si>
  <si>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</si>
  <si>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</si>
  <si>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</si>
  <si>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</si>
  <si>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</si>
  <si>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</si>
  <si>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</si>
  <si>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</si>
  <si>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</si>
  <si>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</si>
  <si>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</si>
  <si>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</si>
  <si>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</si>
  <si>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</si>
  <si>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</si>
  <si>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</si>
  <si>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</si>
  <si>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</si>
  <si>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</si>
  <si>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</si>
  <si>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</si>
  <si>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</si>
  <si>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</si>
  <si>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</si>
  <si>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</si>
  <si>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</si>
  <si>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</si>
  <si>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</si>
  <si>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</si>
  <si>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</si>
  <si>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</si>
  <si>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</si>
  <si>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</si>
  <si>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</si>
  <si>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</si>
  <si>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</si>
  <si>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</si>
  <si>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</si>
  <si>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</si>
  <si>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</si>
  <si>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</si>
  <si>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</si>
  <si>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</si>
  <si>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</si>
  <si>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</si>
  <si>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</si>
  <si>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</si>
  <si>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</si>
  <si>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</si>
  <si>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</si>
  <si>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</si>
  <si>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</si>
  <si>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</si>
  <si>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</si>
  <si>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</si>
  <si>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</si>
  <si>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</si>
  <si>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</si>
  <si>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</si>
  <si>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</si>
  <si>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</si>
  <si>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</si>
  <si>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</si>
  <si>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</si>
  <si>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</si>
  <si>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</si>
  <si>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</si>
  <si>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</si>
  <si>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</si>
  <si>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</si>
  <si>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</si>
  <si>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</si>
  <si>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</si>
  <si>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</si>
  <si>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</si>
  <si>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</si>
  <si>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</si>
  <si>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</si>
  <si>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</si>
  <si>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</si>
  <si>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</si>
  <si>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</si>
  <si>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</si>
  <si>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</si>
  <si>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</si>
  <si>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</si>
  <si>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</si>
  <si>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</si>
  <si>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</si>
  <si>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</si>
  <si>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</si>
  <si>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</si>
  <si>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</si>
  <si>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</si>
  <si>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</si>
  <si>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</si>
  <si>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</si>
  <si>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</si>
  <si>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</si>
  <si>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</si>
  <si>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</si>
  <si>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</si>
  <si>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</si>
  <si>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</si>
  <si>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</si>
  <si>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</si>
  <si>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</si>
  <si>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</si>
  <si>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</si>
  <si>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</si>
  <si>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</si>
  <si>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</si>
  <si>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</si>
  <si>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</si>
  <si>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</si>
  <si>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</si>
  <si>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</si>
  <si>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</si>
  <si>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</si>
  <si>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</si>
  <si>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</si>
  <si>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</si>
  <si>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</si>
  <si>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</si>
  <si>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</si>
  <si>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</si>
  <si>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</si>
  <si>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</si>
  <si>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</si>
  <si>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</si>
  <si>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</si>
  <si>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</si>
  <si>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</si>
  <si>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</si>
  <si>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</si>
  <si>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</si>
  <si>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</si>
  <si>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</si>
  <si>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</si>
  <si>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</si>
  <si>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</si>
  <si>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</si>
  <si>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</si>
  <si>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</si>
  <si>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</si>
  <si>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</si>
  <si>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</si>
  <si>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</si>
  <si>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</si>
  <si>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</si>
  <si>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</si>
  <si>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</si>
  <si>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</si>
  <si>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</si>
  <si>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</si>
  <si>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</si>
  <si>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</si>
  <si>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</si>
  <si>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</si>
  <si>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</si>
  <si>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</si>
  <si>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</si>
  <si>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</si>
  <si>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</si>
  <si>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</si>
  <si>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</si>
  <si>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</si>
  <si>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</si>
  <si>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</si>
  <si>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</si>
  <si>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</si>
  <si>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</si>
  <si>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</si>
  <si>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</si>
  <si>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</si>
  <si>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</si>
  <si>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</si>
  <si>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</si>
  <si>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</si>
  <si>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</si>
  <si>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</si>
  <si>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</si>
  <si>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</si>
  <si>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</si>
  <si>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</si>
  <si>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</si>
  <si>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</si>
  <si>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</si>
  <si>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</si>
  <si>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</si>
  <si>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</si>
  <si>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</si>
  <si>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</si>
  <si>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</si>
  <si>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</si>
  <si>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</si>
  <si>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</si>
  <si>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</si>
  <si>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</si>
  <si>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</si>
  <si>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</si>
  <si>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</si>
  <si>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</si>
  <si>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</si>
  <si>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</si>
  <si>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</si>
  <si>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</si>
  <si>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</si>
  <si>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</si>
  <si>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</si>
  <si>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</si>
  <si>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</si>
  <si>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</si>
  <si>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</si>
  <si>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</si>
  <si>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</si>
  <si>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</si>
  <si>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</si>
  <si>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</si>
  <si>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</si>
  <si>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</si>
  <si>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</si>
  <si>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</si>
  <si>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</si>
  <si>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</si>
  <si>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</si>
  <si>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</si>
  <si>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</si>
  <si>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</si>
  <si>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</si>
  <si>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</si>
  <si>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</si>
  <si>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</si>
  <si>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</si>
  <si>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</si>
  <si>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</si>
  <si>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</si>
  <si>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</si>
  <si>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</si>
  <si>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</si>
  <si>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</si>
  <si>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</si>
  <si>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</si>
  <si>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</si>
  <si>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</si>
  <si>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</si>
  <si>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</si>
  <si>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</si>
  <si>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</si>
  <si>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</si>
  <si>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</si>
  <si>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</si>
  <si>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</si>
  <si>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</si>
  <si>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</si>
  <si>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</si>
  <si>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</si>
  <si>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</si>
  <si>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</si>
  <si>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</si>
  <si>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</si>
  <si>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</si>
  <si>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</si>
  <si>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</si>
  <si>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</si>
  <si>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</si>
  <si>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</si>
  <si>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</si>
  <si>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</si>
  <si>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</si>
  <si>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</si>
  <si>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</si>
  <si>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</si>
  <si>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</si>
  <si>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</si>
  <si>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</si>
  <si>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</si>
  <si>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</si>
  <si>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</si>
  <si>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</si>
  <si>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</si>
  <si>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</si>
  <si>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</si>
  <si>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</si>
  <si>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</si>
  <si>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</si>
  <si>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</si>
  <si>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</si>
  <si>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</si>
  <si>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</si>
  <si>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</si>
  <si>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</si>
  <si>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</si>
  <si>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</si>
  <si>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</si>
  <si>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</si>
  <si>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</si>
  <si>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</si>
  <si>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</si>
  <si>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</si>
  <si>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</si>
  <si>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</si>
  <si>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</si>
  <si>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</si>
  <si>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</si>
  <si>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</si>
  <si>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</si>
  <si>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</si>
  <si>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</si>
  <si>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</si>
  <si>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</si>
  <si>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</si>
  <si>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</si>
  <si>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</si>
  <si>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</si>
  <si>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</si>
  <si>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</si>
  <si>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</si>
  <si>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</si>
  <si>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</si>
  <si>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</si>
  <si>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</si>
  <si>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</si>
  <si>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</si>
  <si>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</si>
  <si>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</si>
  <si>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</si>
  <si>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</si>
  <si>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</si>
  <si>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</si>
  <si>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</si>
  <si>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</si>
  <si>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</si>
  <si>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</si>
  <si>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</si>
  <si>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</si>
  <si>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</si>
  <si>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</si>
  <si>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</si>
  <si>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</si>
  <si>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</si>
  <si>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</si>
  <si>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</si>
  <si>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</si>
  <si>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</si>
  <si>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</si>
  <si>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</si>
  <si>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</si>
  <si>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</si>
  <si>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</si>
  <si>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</si>
  <si>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</si>
  <si>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</si>
  <si>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</si>
  <si>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</si>
  <si>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</si>
  <si>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</si>
  <si>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</si>
  <si>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</si>
  <si>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</si>
  <si>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</si>
  <si>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</si>
  <si>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</si>
  <si>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</si>
  <si>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</si>
  <si>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</si>
  <si>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</si>
  <si>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</si>
  <si>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</si>
  <si>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</si>
  <si>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</si>
  <si>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</si>
  <si>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</si>
  <si>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</si>
  <si>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</si>
  <si>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</si>
  <si>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</si>
  <si>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</si>
  <si>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</si>
  <si>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</si>
  <si>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</si>
  <si>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</si>
  <si>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</si>
  <si>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</si>
  <si>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</si>
  <si>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</si>
  <si>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</si>
  <si>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</si>
  <si>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</si>
  <si>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</si>
  <si>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</si>
  <si>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</si>
  <si>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</si>
  <si>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</si>
  <si>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</si>
  <si>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</si>
  <si>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</si>
  <si>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</si>
  <si>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</si>
  <si>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</si>
  <si>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</si>
  <si>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</si>
  <si>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</si>
  <si>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</si>
  <si>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</si>
  <si>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</si>
  <si>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</si>
  <si>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</si>
  <si>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</si>
  <si>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</si>
  <si>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</si>
  <si>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</si>
  <si>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</si>
  <si>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</si>
  <si>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</si>
  <si>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</si>
  <si>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</si>
  <si>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</si>
  <si>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</si>
  <si>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</si>
  <si>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</si>
  <si>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</si>
  <si>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</si>
  <si>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</si>
  <si>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</si>
  <si>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</si>
  <si>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</si>
  <si>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</si>
  <si>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</si>
  <si>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</si>
  <si>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</si>
  <si>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</si>
  <si>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</si>
  <si>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</si>
  <si>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</si>
  <si>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</si>
  <si>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</si>
  <si>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</si>
  <si>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</si>
  <si>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</si>
  <si>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</si>
  <si>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</si>
  <si>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</si>
  <si>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</si>
  <si>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</si>
  <si>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</si>
  <si>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</si>
  <si>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</si>
  <si>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</si>
  <si>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</si>
  <si>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</si>
  <si>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</si>
  <si>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</si>
  <si>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</si>
  <si>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</si>
  <si>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</si>
  <si>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</si>
  <si>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</si>
  <si>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</si>
  <si>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</si>
  <si>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</si>
  <si>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</si>
  <si>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</si>
  <si>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</si>
  <si>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</si>
  <si>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</si>
  <si>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</si>
  <si>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</si>
  <si>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</si>
  <si>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</si>
  <si>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</si>
  <si>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</si>
  <si>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</si>
  <si>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</si>
  <si>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</si>
  <si>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</si>
  <si>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</si>
  <si>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</si>
  <si>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</si>
  <si>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</si>
  <si>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</si>
  <si>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</si>
  <si>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</si>
  <si>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</si>
  <si>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</si>
  <si>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</si>
  <si>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</si>
  <si>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</si>
  <si>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</si>
  <si>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</si>
  <si>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</si>
  <si>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</si>
  <si>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</si>
  <si>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</si>
  <si>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</si>
  <si>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</si>
  <si>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</si>
  <si>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</si>
  <si>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</si>
  <si>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</si>
  <si>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</si>
  <si>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</si>
  <si>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</si>
  <si>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</si>
  <si>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</si>
  <si>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</si>
  <si>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</si>
  <si>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</si>
  <si>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</si>
  <si>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</si>
  <si>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</si>
  <si>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</si>
  <si>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</si>
  <si>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</si>
  <si>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</si>
  <si>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</si>
  <si>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</si>
  <si>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</si>
  <si>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</si>
  <si>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</si>
  <si>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</si>
  <si>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</si>
  <si>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</si>
  <si>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</si>
  <si>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</si>
  <si>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</si>
  <si>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</si>
  <si>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</si>
  <si>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</si>
  <si>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</si>
  <si>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</si>
  <si>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</si>
  <si>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</si>
  <si>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</si>
  <si>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</si>
  <si>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</si>
  <si>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</si>
  <si>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</si>
  <si>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</si>
  <si>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</si>
  <si>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</si>
  <si>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</si>
  <si>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</si>
  <si>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</si>
  <si>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</si>
  <si>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</si>
  <si>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</si>
  <si>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</si>
  <si>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</si>
  <si>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</si>
  <si>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</si>
  <si>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</si>
  <si>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</si>
  <si>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</si>
  <si>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</si>
  <si>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</si>
  <si>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</si>
  <si>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</si>
  <si>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</si>
  <si>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</si>
  <si>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</si>
  <si>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</si>
  <si>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</si>
  <si>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</si>
  <si>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</si>
  <si>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</si>
  <si>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</si>
  <si>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</si>
  <si>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</si>
  <si>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</si>
  <si>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</si>
  <si>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</si>
  <si>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</si>
  <si>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</si>
  <si>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</si>
  <si>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</si>
  <si>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</si>
  <si>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</si>
  <si>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</si>
  <si>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</si>
  <si>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</si>
  <si>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</si>
  <si>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</si>
  <si>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</si>
  <si>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</si>
  <si>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</si>
  <si>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</si>
  <si>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</si>
  <si>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</si>
  <si>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</si>
  <si>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</si>
  <si>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</si>
  <si>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</si>
  <si>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</si>
  <si>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</si>
  <si>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</si>
  <si>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</si>
  <si>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</si>
  <si>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</si>
  <si>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</si>
  <si>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</si>
  <si>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</si>
  <si>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</si>
  <si>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</si>
  <si>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</si>
  <si>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</si>
  <si>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</si>
  <si>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</si>
  <si>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</si>
  <si>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</si>
  <si>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</si>
  <si>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</si>
  <si>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</si>
  <si>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</si>
  <si>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</si>
  <si>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</si>
  <si>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</si>
  <si>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</si>
  <si>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</si>
  <si>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</si>
  <si>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</si>
  <si>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</si>
  <si>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</si>
  <si>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</si>
  <si>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</si>
  <si>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</si>
  <si>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</si>
  <si>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</si>
  <si>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</si>
  <si>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</si>
  <si>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</si>
  <si>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</si>
  <si>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</si>
  <si>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</si>
  <si>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</si>
  <si>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</si>
  <si>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</si>
  <si>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</si>
  <si>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</si>
  <si>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</si>
  <si>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</si>
  <si>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</si>
  <si>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</si>
  <si>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</si>
  <si>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</si>
  <si>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</si>
  <si>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</si>
  <si>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</si>
  <si>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</si>
  <si>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</si>
  <si>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</si>
  <si>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</si>
  <si>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</si>
  <si>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</si>
  <si>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</si>
  <si>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</si>
  <si>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</si>
  <si>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</si>
  <si>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</si>
  <si>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</si>
  <si>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</si>
  <si>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</si>
  <si>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</si>
  <si>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</si>
  <si>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</si>
  <si>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</si>
  <si>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</si>
  <si>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</si>
  <si>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</si>
  <si>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</si>
  <si>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</si>
  <si>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</si>
  <si>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</si>
  <si>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</si>
  <si>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</si>
  <si>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</si>
  <si>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</si>
  <si>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</si>
  <si>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</si>
  <si>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</si>
  <si>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</si>
  <si>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</si>
  <si>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</si>
  <si>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</si>
  <si>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</si>
  <si>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</si>
  <si>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</si>
  <si>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</si>
  <si>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</si>
  <si>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</si>
  <si>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</si>
  <si>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</si>
  <si>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</si>
  <si>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</si>
  <si>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</si>
  <si>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</si>
  <si>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</si>
  <si>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</si>
  <si>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</si>
  <si>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</si>
  <si>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</si>
  <si>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</si>
  <si>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</si>
  <si>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</si>
  <si>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</si>
  <si>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</si>
  <si>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</si>
  <si>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</si>
  <si>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</si>
  <si>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</si>
  <si>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</si>
  <si>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</si>
  <si>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</si>
  <si>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</si>
  <si>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</si>
  <si>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</si>
  <si>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</si>
  <si>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</si>
  <si>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</si>
  <si>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</si>
  <si>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</si>
  <si>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</si>
  <si>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</si>
  <si>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</si>
  <si>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</si>
  <si>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</si>
  <si>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</si>
  <si>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</si>
  <si>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</si>
  <si>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</si>
  <si>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</si>
  <si>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</si>
  <si>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</si>
  <si>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</si>
  <si>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</si>
  <si>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</si>
  <si>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</si>
  <si>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</si>
  <si>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</si>
  <si>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</si>
  <si>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</si>
  <si>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</si>
  <si>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</si>
  <si>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</si>
  <si>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</si>
  <si>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</si>
  <si>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</si>
  <si>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</si>
  <si>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</si>
  <si>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</si>
  <si>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</si>
  <si>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</si>
  <si>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</si>
  <si>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</si>
  <si>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</si>
  <si>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</si>
  <si>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</si>
  <si>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</si>
  <si>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</si>
  <si>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</si>
  <si>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</si>
  <si>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</si>
  <si>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</si>
  <si>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</si>
  <si>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</si>
  <si>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</si>
  <si>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</si>
  <si>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</si>
  <si>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</si>
  <si>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</si>
  <si>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</si>
  <si>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</si>
  <si>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</si>
  <si>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</si>
  <si>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</si>
  <si>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</si>
  <si>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</si>
  <si>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</si>
  <si>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</si>
  <si>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</si>
  <si>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</si>
  <si>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</si>
  <si>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</si>
  <si>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</si>
  <si>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</si>
  <si>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</si>
  <si>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</si>
  <si>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</si>
  <si>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</si>
  <si>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</si>
  <si>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</si>
  <si>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</si>
  <si>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</si>
  <si>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</si>
  <si>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</si>
  <si>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</si>
  <si>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</si>
  <si>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</si>
  <si>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</si>
  <si>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</si>
  <si>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</si>
  <si>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</si>
  <si>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</si>
  <si>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</si>
  <si>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</si>
  <si>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</si>
  <si>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</si>
  <si>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</si>
  <si>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</si>
  <si>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</si>
  <si>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</si>
  <si>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</si>
  <si>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</si>
  <si>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</si>
  <si>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</si>
  <si>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</si>
  <si>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</si>
  <si>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</si>
  <si>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</si>
  <si>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</si>
  <si>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</si>
  <si>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</si>
  <si>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</si>
  <si>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</si>
  <si>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</si>
  <si>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</si>
  <si>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</si>
  <si>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</si>
  <si>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</si>
  <si>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</si>
  <si>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</si>
  <si>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</si>
  <si>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</si>
  <si>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</si>
  <si>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</si>
  <si>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</si>
  <si>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</si>
  <si>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</si>
  <si>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</si>
  <si>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</si>
  <si>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</si>
  <si>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</si>
  <si>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</si>
  <si>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</si>
  <si>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</si>
  <si>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</si>
  <si>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</si>
  <si>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</si>
  <si>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</si>
  <si>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</si>
  <si>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</si>
  <si>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</si>
  <si>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</si>
  <si>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</si>
  <si>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</si>
  <si>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</si>
  <si>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</si>
  <si>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</si>
  <si>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</si>
  <si>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</si>
  <si>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</si>
  <si>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</si>
  <si>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</si>
  <si>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</si>
  <si>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</si>
  <si>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</si>
  <si>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</si>
  <si>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</si>
  <si>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</si>
  <si>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</si>
  <si>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</si>
  <si>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</si>
  <si>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</si>
  <si>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</si>
  <si>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</si>
  <si>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</si>
  <si>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</si>
  <si>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</si>
  <si>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</si>
  <si>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</si>
  <si>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</si>
  <si>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</si>
  <si>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</si>
  <si>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</si>
  <si>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</si>
  <si>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</si>
  <si>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</si>
  <si>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</si>
  <si>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</si>
  <si>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</si>
  <si>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</si>
  <si>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</si>
  <si>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</si>
  <si>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</si>
  <si>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</si>
  <si>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</si>
  <si>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</si>
  <si>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</si>
  <si>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</si>
  <si>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</si>
  <si>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</si>
  <si>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</si>
  <si>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</si>
  <si>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</si>
  <si>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</si>
  <si>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</si>
  <si>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</si>
  <si>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</si>
  <si>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</si>
  <si>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</si>
  <si>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</si>
  <si>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</si>
  <si>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</si>
  <si>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</si>
  <si>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</si>
  <si>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</si>
  <si>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</si>
  <si>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</si>
  <si>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</si>
  <si>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</si>
  <si>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</si>
  <si>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</si>
  <si>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</si>
  <si>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</si>
  <si>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</si>
  <si>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</si>
  <si>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</si>
  <si>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</si>
  <si>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</si>
  <si>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</si>
  <si>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</si>
  <si>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</si>
  <si>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</si>
  <si>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</si>
  <si>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</si>
  <si>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</si>
  <si>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</si>
  <si>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</si>
  <si>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</si>
  <si>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</si>
  <si>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</si>
  <si>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</si>
  <si>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</si>
  <si>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</si>
  <si>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</si>
  <si>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</si>
  <si>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</si>
  <si>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</si>
  <si>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</si>
  <si>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</si>
  <si>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</si>
  <si>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</si>
  <si>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</si>
  <si>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</si>
  <si>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</si>
  <si>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</si>
  <si>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</si>
  <si>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</si>
  <si>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</si>
  <si>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</si>
  <si>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</si>
  <si>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</si>
  <si>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</si>
  <si>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</si>
  <si>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</si>
  <si>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</si>
  <si>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</si>
  <si>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</si>
  <si>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</si>
  <si>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</si>
  <si>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</si>
  <si>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</si>
  <si>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</si>
  <si>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</si>
  <si>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</si>
  <si>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</si>
  <si>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</si>
  <si>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</si>
  <si>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</si>
  <si>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</si>
  <si>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</si>
  <si>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</si>
  <si>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</si>
  <si>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</si>
  <si>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</si>
  <si>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</si>
  <si>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</si>
  <si>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</si>
  <si>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</si>
  <si>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</si>
  <si>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</si>
  <si>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</si>
  <si>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</si>
  <si>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</si>
  <si>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</si>
  <si>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</si>
  <si>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</si>
  <si>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</si>
  <si>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</si>
  <si>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</si>
  <si>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</si>
  <si>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</si>
  <si>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</si>
  <si>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</si>
  <si>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</si>
  <si>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</si>
  <si>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</si>
  <si>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</si>
  <si>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</si>
  <si>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</si>
  <si>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</si>
  <si>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</si>
  <si>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</si>
  <si>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</si>
  <si>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</si>
  <si>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</si>
  <si>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</si>
  <si>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</si>
  <si>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</si>
  <si>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</si>
  <si>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</si>
  <si>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</si>
  <si>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</si>
  <si>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</si>
  <si>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</si>
  <si>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</si>
  <si>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</si>
  <si>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</si>
  <si>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</si>
  <si>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</si>
  <si>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</si>
  <si>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</si>
  <si>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</si>
  <si>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</si>
  <si>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</si>
  <si>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</si>
  <si>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</si>
  <si>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</si>
  <si>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</si>
  <si>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</si>
  <si>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</si>
  <si>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</si>
  <si>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</si>
  <si>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</si>
  <si>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</si>
  <si>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</si>
  <si>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</si>
  <si>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</si>
  <si>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</si>
  <si>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</si>
  <si>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</si>
  <si>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</si>
  <si>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</si>
  <si>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</si>
  <si>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</si>
  <si>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</si>
  <si>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</si>
  <si>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</si>
  <si>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</si>
  <si>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</si>
  <si>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</si>
  <si>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</si>
  <si>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</si>
  <si>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</si>
  <si>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</si>
  <si>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</si>
  <si>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</si>
  <si>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</si>
  <si>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</si>
  <si>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</si>
  <si>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</si>
  <si>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</si>
  <si>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</si>
  <si>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</si>
  <si>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</si>
  <si>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</si>
  <si>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</si>
  <si>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</si>
  <si>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</si>
  <si>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</si>
  <si>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</si>
  <si>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</si>
  <si>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</si>
  <si>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</si>
  <si>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</si>
  <si>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</si>
  <si>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</si>
  <si>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</si>
  <si>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</si>
  <si>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</si>
  <si>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</si>
  <si>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</si>
  <si>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</si>
  <si>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</si>
  <si>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</si>
  <si>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</si>
  <si>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</si>
  <si>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</si>
  <si>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</si>
  <si>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</si>
  <si>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</si>
  <si>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</si>
  <si>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</si>
  <si>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</si>
  <si>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</si>
  <si>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</si>
  <si>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</si>
  <si>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</si>
  <si>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</si>
  <si>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</si>
  <si>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</si>
  <si>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</si>
  <si>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</si>
  <si>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</si>
  <si>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</si>
  <si>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</si>
  <si>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</si>
  <si>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</si>
  <si>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</si>
  <si>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</si>
  <si>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</si>
  <si>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</si>
  <si>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</si>
  <si>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</si>
  <si>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</si>
  <si>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</si>
  <si>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</si>
  <si>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</si>
  <si>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</si>
  <si>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</si>
  <si>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</si>
  <si>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</si>
  <si>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</si>
  <si>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</si>
  <si>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</si>
  <si>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</si>
  <si>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</si>
  <si>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</si>
  <si>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</si>
  <si>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</si>
  <si>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</si>
  <si>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</si>
  <si>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</si>
  <si>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</si>
  <si>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</si>
  <si>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</si>
  <si>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</si>
  <si>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</si>
  <si>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</si>
  <si>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</si>
  <si>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</si>
  <si>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</si>
  <si>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</si>
  <si>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</si>
  <si>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</si>
  <si>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</si>
  <si>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</si>
  <si>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</si>
  <si>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</si>
  <si>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</si>
  <si>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</si>
  <si>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</si>
  <si>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</si>
  <si>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</si>
  <si>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</si>
  <si>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</si>
  <si>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</si>
  <si>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</si>
  <si>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</si>
  <si>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</si>
  <si>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</si>
  <si>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</si>
  <si>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</si>
  <si>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</si>
  <si>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</si>
  <si>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</si>
  <si>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</si>
  <si>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</si>
  <si>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</si>
  <si>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</si>
  <si>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</si>
  <si>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</si>
  <si>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</si>
  <si>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</si>
  <si>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</si>
  <si>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</si>
  <si>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</si>
  <si>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</si>
  <si>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</si>
  <si>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</si>
  <si>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</si>
  <si>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</si>
  <si>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</si>
  <si>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</si>
  <si>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</si>
  <si>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</si>
  <si>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</si>
  <si>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</si>
  <si>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</si>
  <si>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</si>
  <si>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</si>
  <si>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</si>
  <si>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</si>
  <si>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</si>
  <si>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</si>
  <si>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</si>
  <si>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</si>
  <si>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</si>
  <si>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</si>
  <si>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</si>
  <si>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</si>
  <si>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</si>
  <si>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</si>
  <si>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</si>
  <si>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</si>
  <si>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</si>
  <si>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</si>
  <si>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</si>
  <si>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</si>
  <si>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</si>
  <si>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</si>
  <si>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</si>
  <si>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</si>
  <si>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</si>
  <si>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</si>
  <si>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</si>
  <si>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</si>
  <si>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</si>
  <si>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</si>
  <si>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</si>
  <si>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</si>
  <si>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</si>
  <si>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</si>
  <si>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</si>
  <si>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</si>
  <si>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</si>
  <si>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</si>
  <si>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</si>
  <si>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</si>
  <si>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</si>
  <si>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</si>
  <si>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</si>
  <si>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</si>
  <si>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</si>
  <si>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</si>
  <si>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</si>
  <si>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</si>
  <si>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</si>
  <si>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</si>
  <si>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</si>
  <si>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</si>
  <si>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</si>
  <si>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</si>
  <si>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</si>
  <si>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</si>
  <si>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</si>
  <si>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</si>
  <si>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</si>
  <si>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</si>
  <si>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</si>
  <si>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</si>
  <si>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</si>
  <si>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</si>
  <si>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</si>
  <si>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</si>
  <si>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</si>
  <si>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</si>
  <si>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</si>
  <si>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</si>
  <si>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</si>
  <si>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</si>
  <si>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</si>
  <si>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</si>
  <si>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</si>
  <si>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</si>
  <si>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</si>
  <si>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</si>
  <si>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</si>
  <si>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</si>
  <si>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</si>
  <si>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</si>
  <si>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</si>
  <si>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</si>
  <si>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</si>
  <si>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</si>
  <si>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</si>
  <si>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</si>
  <si>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</si>
  <si>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</si>
  <si>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</si>
  <si>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</si>
  <si>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</si>
  <si>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</si>
  <si>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</si>
  <si>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</si>
  <si>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</si>
  <si>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</si>
  <si>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</si>
  <si>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</si>
  <si>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</si>
  <si>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</si>
  <si>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</si>
  <si>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</si>
  <si>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</si>
  <si>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</si>
  <si>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</si>
  <si>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</si>
  <si>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</si>
  <si>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</si>
  <si>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</si>
  <si>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</si>
  <si>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</si>
  <si>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</si>
  <si>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</si>
  <si>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</si>
  <si>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</si>
  <si>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</si>
  <si>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</si>
  <si>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</si>
  <si>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</si>
  <si>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</si>
  <si>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</si>
  <si>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</si>
  <si>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</si>
  <si>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</si>
  <si>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</si>
  <si>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</si>
  <si>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</si>
  <si>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</si>
  <si>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</si>
  <si>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</si>
  <si>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</si>
  <si>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</si>
  <si>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</si>
  <si>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</si>
  <si>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</si>
  <si>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</si>
  <si>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</si>
  <si>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</si>
  <si>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</si>
  <si>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</si>
  <si>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</si>
  <si>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</si>
  <si>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</si>
  <si>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</si>
  <si>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</si>
  <si>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</si>
  <si>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</si>
  <si>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</si>
  <si>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</si>
  <si>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</si>
  <si>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</si>
  <si>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</si>
  <si>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</si>
  <si>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</si>
  <si>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</si>
  <si>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</si>
  <si>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</si>
  <si>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</si>
  <si>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</si>
  <si>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</si>
  <si>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</si>
  <si>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</si>
  <si>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</si>
  <si>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</si>
  <si>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</si>
  <si>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</si>
  <si>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</si>
  <si>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</si>
  <si>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</si>
  <si>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</si>
  <si>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</si>
  <si>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</si>
  <si>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</si>
  <si>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</si>
  <si>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</si>
  <si>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</si>
  <si>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</si>
  <si>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</si>
  <si>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</si>
  <si>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</si>
  <si>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</si>
  <si>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</si>
  <si>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</si>
  <si>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</si>
  <si>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</si>
  <si>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</si>
  <si>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</si>
  <si>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</si>
  <si>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</si>
  <si>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</si>
  <si>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</si>
  <si>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</si>
  <si>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</si>
  <si>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</si>
  <si>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</si>
  <si>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</si>
  <si>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</si>
  <si>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</si>
  <si>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</si>
  <si>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</si>
  <si>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</si>
  <si>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</si>
  <si>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</si>
  <si>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</si>
  <si>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</si>
  <si>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</si>
  <si>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</si>
  <si>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</si>
  <si>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</si>
  <si>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</si>
  <si>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</si>
  <si>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</si>
  <si>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</si>
  <si>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</si>
  <si>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</si>
  <si>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</si>
  <si>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</si>
  <si>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</si>
  <si>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</si>
  <si>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</si>
  <si>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</si>
  <si>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</si>
  <si>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</si>
  <si>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</si>
  <si>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</si>
  <si>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</si>
  <si>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</si>
  <si>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</si>
  <si>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</si>
  <si>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</si>
  <si>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</si>
  <si>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</si>
  <si>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</si>
  <si>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</si>
  <si>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</si>
  <si>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</si>
  <si>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</si>
  <si>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</si>
  <si>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</si>
  <si>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</si>
  <si>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</si>
  <si>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</si>
  <si>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</si>
  <si>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</si>
  <si>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</si>
  <si>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</si>
  <si>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</si>
  <si>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</si>
  <si>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</si>
  <si>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</si>
  <si>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</si>
  <si>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</si>
  <si>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</si>
  <si>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</si>
  <si>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</si>
  <si>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</si>
  <si>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</si>
  <si>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</si>
  <si>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</si>
  <si>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</si>
  <si>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</si>
  <si>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</si>
  <si>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</si>
  <si>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</si>
  <si>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</si>
  <si>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</si>
  <si>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</si>
  <si>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</si>
  <si>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</si>
  <si>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</si>
  <si>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</si>
  <si>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</si>
  <si>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</si>
  <si>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</si>
  <si>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</si>
  <si>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</si>
  <si>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</si>
  <si>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</si>
  <si>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</si>
  <si>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</si>
  <si>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</si>
  <si>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</si>
  <si>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</si>
  <si>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</si>
  <si>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</si>
  <si>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</si>
  <si>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</si>
  <si>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</si>
  <si>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</si>
  <si>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</si>
  <si>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</si>
  <si>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</si>
  <si>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</si>
  <si>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</si>
  <si>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</si>
  <si>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</si>
  <si>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</si>
  <si>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</si>
  <si>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</si>
  <si>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</si>
  <si>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</si>
  <si>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</si>
  <si>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</si>
  <si>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</si>
  <si>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</si>
  <si>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</si>
  <si>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</si>
  <si>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</si>
  <si>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</si>
  <si>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</si>
  <si>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</si>
  <si>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</si>
  <si>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</si>
  <si>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</si>
  <si>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</si>
  <si>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</si>
  <si>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</si>
  <si>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</si>
  <si>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</si>
  <si>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</si>
  <si>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</si>
  <si>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</si>
  <si>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</si>
  <si>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</si>
  <si>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</si>
  <si>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</si>
  <si>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</si>
  <si>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</si>
  <si>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</si>
  <si>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</si>
  <si>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</si>
  <si>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</si>
  <si>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</si>
  <si>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</si>
  <si>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</si>
  <si>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</si>
  <si>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</si>
  <si>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</si>
  <si>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</si>
  <si>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</si>
  <si>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</si>
  <si>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</si>
  <si>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</si>
  <si>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</si>
  <si>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</si>
  <si>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</si>
  <si>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</si>
  <si>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</si>
  <si>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</si>
  <si>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</si>
  <si>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</si>
  <si>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</si>
  <si>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</si>
  <si>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</si>
  <si>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</si>
  <si>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</si>
  <si>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</si>
  <si>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</si>
  <si>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</si>
  <si>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</si>
  <si>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</si>
  <si>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</si>
  <si>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</si>
  <si>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</si>
  <si>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</si>
  <si>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</si>
  <si>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</si>
  <si>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</si>
  <si>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</si>
  <si>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</si>
  <si>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</si>
  <si>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</si>
  <si>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</si>
  <si>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</si>
  <si>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</si>
  <si>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</si>
  <si>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</si>
  <si>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</si>
  <si>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</si>
  <si>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</si>
  <si>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</si>
  <si>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</si>
  <si>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</si>
  <si>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</si>
  <si>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</si>
  <si>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</si>
  <si>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</si>
  <si>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</si>
  <si>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</si>
  <si>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</si>
  <si>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</si>
  <si>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</si>
  <si>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</si>
  <si>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</si>
  <si>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</si>
  <si>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</si>
  <si>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</si>
  <si>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</si>
  <si>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</si>
  <si>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</si>
  <si>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</si>
  <si>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</si>
  <si>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</si>
  <si>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</si>
  <si>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</si>
  <si>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</si>
  <si>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</si>
  <si>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</si>
  <si>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</si>
  <si>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</si>
  <si>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</si>
  <si>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</si>
  <si>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</si>
  <si>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</si>
  <si>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</si>
  <si>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</si>
  <si>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</si>
  <si>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</si>
  <si>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</si>
  <si>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</si>
  <si>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</si>
  <si>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</si>
  <si>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</si>
  <si>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</si>
  <si>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</si>
  <si>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</si>
  <si>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</si>
  <si>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</si>
  <si>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</si>
  <si>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</si>
  <si>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</si>
  <si>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</si>
  <si>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</si>
  <si>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</si>
  <si>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</si>
  <si>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</si>
  <si>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</si>
  <si>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</si>
  <si>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</si>
  <si>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</si>
  <si>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</si>
  <si>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</si>
  <si>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</si>
  <si>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</si>
  <si>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</si>
  <si>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</si>
  <si>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</si>
  <si>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</si>
  <si>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</si>
  <si>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</si>
  <si>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</si>
  <si>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</si>
  <si>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</si>
  <si>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</si>
  <si>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</si>
  <si>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</si>
  <si>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</si>
  <si>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</si>
  <si>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</si>
  <si>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</si>
  <si>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</si>
  <si>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</si>
  <si>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</si>
  <si>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</si>
  <si>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</si>
  <si>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</si>
  <si>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</si>
  <si>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</si>
  <si>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</si>
  <si>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</si>
  <si>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</si>
  <si>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</si>
  <si>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</si>
  <si>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</si>
  <si>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</si>
  <si>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</si>
  <si>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</si>
  <si>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</si>
  <si>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</si>
  <si>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</si>
  <si>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</si>
  <si>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</si>
  <si>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</si>
  <si>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</si>
  <si>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</si>
  <si>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</si>
  <si>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</si>
  <si>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</si>
  <si>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</si>
  <si>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</si>
  <si>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</si>
  <si>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</si>
  <si>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</si>
  <si>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</si>
  <si>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</si>
  <si>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</si>
  <si>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</si>
  <si>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</si>
  <si>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</si>
  <si>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</si>
  <si>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</si>
  <si>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</si>
  <si>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</si>
  <si>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</si>
  <si>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</si>
  <si>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</si>
  <si>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</si>
  <si>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</si>
  <si>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</si>
  <si>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</si>
  <si>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</si>
  <si>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</si>
  <si>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</si>
  <si>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</si>
  <si>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</si>
  <si>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</si>
  <si>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</si>
  <si>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</si>
  <si>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</si>
  <si>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</si>
  <si>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</si>
  <si>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</si>
  <si>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</si>
  <si>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</si>
  <si>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</si>
  <si>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</si>
  <si>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</si>
  <si>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</si>
  <si>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</si>
  <si>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</si>
  <si>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</si>
  <si>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</si>
  <si>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</si>
  <si>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</si>
  <si>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</si>
  <si>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</si>
  <si>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</si>
  <si>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</si>
  <si>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</si>
  <si>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</si>
  <si>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</si>
  <si>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</si>
  <si>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</si>
  <si>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</si>
  <si>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</si>
  <si>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</si>
  <si>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</si>
  <si>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</si>
  <si>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</si>
  <si>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</si>
  <si>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</si>
  <si>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</si>
  <si>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</si>
  <si>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</si>
  <si>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</si>
  <si>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</si>
  <si>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</si>
  <si>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</si>
  <si>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</si>
  <si>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</si>
  <si>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</si>
  <si>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</si>
  <si>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</si>
  <si>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</si>
  <si>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</si>
  <si>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</si>
  <si>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</si>
  <si>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</si>
  <si>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</si>
  <si>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</si>
  <si>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</si>
  <si>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</si>
  <si>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</si>
  <si>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</si>
  <si>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</si>
  <si>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</si>
  <si>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</si>
  <si>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</si>
  <si>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</si>
  <si>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</si>
  <si>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</si>
  <si>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</si>
  <si>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</si>
  <si>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</si>
  <si>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</si>
  <si>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</si>
  <si>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</si>
  <si>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</si>
  <si>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</si>
  <si>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</si>
  <si>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</si>
  <si>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</si>
  <si>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</si>
  <si>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</si>
  <si>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</si>
  <si>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</si>
  <si>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</si>
  <si>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</si>
  <si>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</si>
  <si>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</si>
  <si>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</si>
  <si>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</si>
  <si>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</si>
  <si>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</si>
  <si>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</si>
  <si>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</si>
  <si>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</si>
  <si>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</si>
  <si>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</si>
  <si>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</si>
  <si>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</si>
  <si>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</si>
  <si>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</si>
  <si>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</si>
  <si>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</si>
  <si>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</si>
  <si>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</si>
  <si>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</si>
  <si>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</si>
  <si>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</si>
  <si>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</si>
  <si>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</si>
  <si>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</si>
  <si>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</si>
  <si>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</si>
  <si>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</si>
  <si>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</si>
  <si>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</si>
  <si>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</si>
  <si>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</si>
  <si>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</si>
  <si>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</si>
  <si>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</si>
  <si>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</si>
  <si>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</si>
  <si>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</si>
  <si>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</si>
  <si>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</si>
  <si>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</si>
  <si>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</si>
  <si>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</si>
  <si>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</si>
  <si>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</si>
  <si>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</si>
  <si>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</si>
  <si>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</si>
  <si>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</si>
  <si>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</si>
  <si>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</si>
  <si>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</si>
  <si>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</si>
  <si>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</si>
  <si>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</si>
  <si>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</si>
  <si>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</si>
  <si>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</si>
  <si>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</si>
  <si>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</si>
  <si>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</si>
  <si>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</si>
  <si>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</si>
  <si>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</si>
  <si>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</si>
  <si>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</si>
  <si>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</si>
  <si>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</si>
  <si>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</si>
  <si>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</si>
  <si>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</si>
  <si>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</si>
  <si>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</si>
  <si>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</si>
  <si>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</si>
  <si>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</si>
  <si>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</si>
  <si>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</si>
  <si>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</si>
  <si>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</si>
  <si>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</si>
  <si>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</si>
  <si>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</si>
  <si>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</si>
  <si>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</si>
  <si>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</si>
  <si>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</si>
  <si>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</si>
  <si>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</si>
  <si>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</si>
  <si>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</si>
  <si>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</si>
  <si>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</si>
  <si>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</si>
  <si>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</si>
  <si>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</si>
  <si>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</si>
  <si>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</si>
  <si>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</si>
  <si>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</si>
  <si>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</si>
  <si>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</si>
  <si>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</si>
  <si>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</si>
  <si>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</si>
  <si>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</si>
  <si>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</si>
  <si>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</si>
  <si>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</si>
  <si>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</si>
  <si>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</si>
  <si>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</si>
  <si>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</si>
  <si>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</si>
  <si>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</si>
  <si>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</si>
  <si>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</si>
  <si>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</si>
  <si>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</si>
  <si>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</si>
  <si>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</si>
  <si>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</si>
  <si>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</si>
  <si>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</si>
  <si>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</si>
  <si>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</si>
  <si>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</si>
  <si>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</si>
  <si>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</si>
  <si>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</si>
  <si>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</si>
  <si>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</si>
  <si>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</si>
  <si>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</si>
  <si>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</si>
  <si>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</si>
  <si>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</si>
  <si>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</si>
  <si>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</si>
  <si>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</si>
  <si>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</si>
  <si>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</si>
  <si>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</si>
  <si>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</si>
  <si>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</si>
  <si>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</si>
  <si>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</si>
  <si>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</si>
  <si>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</si>
  <si>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</si>
  <si>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</si>
  <si>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</si>
  <si>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</si>
  <si>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</si>
  <si>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</si>
  <si>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</si>
  <si>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</si>
  <si>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</si>
  <si>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</si>
  <si>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</si>
  <si>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</si>
  <si>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</si>
  <si>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</si>
  <si>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</si>
  <si>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</si>
  <si>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</si>
  <si>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</si>
  <si>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</si>
  <si>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</si>
  <si>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</si>
  <si>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</si>
  <si>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</si>
  <si>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</si>
  <si>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</si>
  <si>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</si>
  <si>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</si>
  <si>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</si>
  <si>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</si>
  <si>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</si>
  <si>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</si>
  <si>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</si>
  <si>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</si>
  <si>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</si>
  <si>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</si>
  <si>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</si>
  <si>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</si>
  <si>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</si>
  <si>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</si>
  <si>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</si>
  <si>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</si>
  <si>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</si>
  <si>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</si>
  <si>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</si>
  <si>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</si>
  <si>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</si>
  <si>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</si>
  <si>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</si>
  <si>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</si>
  <si>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</si>
  <si>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</si>
  <si>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</si>
  <si>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</si>
  <si>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</si>
  <si>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</si>
  <si>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</si>
  <si>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</si>
  <si>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</si>
  <si>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</si>
  <si>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</si>
  <si>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</si>
  <si>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</si>
  <si>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</si>
  <si>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</si>
  <si>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</si>
  <si>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</si>
  <si>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</si>
  <si>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</si>
  <si>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</si>
  <si>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</si>
  <si>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</si>
  <si>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</si>
  <si>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</si>
  <si>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</si>
  <si>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</si>
  <si>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</si>
  <si>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</si>
  <si>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</si>
  <si>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</si>
  <si>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</si>
  <si>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</si>
  <si>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</si>
  <si>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</si>
  <si>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</si>
  <si>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</si>
  <si>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</si>
  <si>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</si>
  <si>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</si>
  <si>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</si>
  <si>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</si>
  <si>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</si>
  <si>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</si>
  <si>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</si>
  <si>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</si>
  <si>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</si>
  <si>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</si>
  <si>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</si>
  <si>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</si>
  <si>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</si>
  <si>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</si>
  <si>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</si>
  <si>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</si>
  <si>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</si>
  <si>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</si>
  <si>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</si>
  <si>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</si>
  <si>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</si>
  <si>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</si>
  <si>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</si>
  <si>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</si>
  <si>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</si>
  <si>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</si>
  <si>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</si>
  <si>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</si>
  <si>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</si>
  <si>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</si>
  <si>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</si>
  <si>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</si>
  <si>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</si>
  <si>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</si>
  <si>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</si>
  <si>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</si>
  <si>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</si>
  <si>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</si>
  <si>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</si>
  <si>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</si>
  <si>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</si>
  <si>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</si>
  <si>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</si>
  <si>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</si>
  <si>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</si>
  <si>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</si>
  <si>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</si>
  <si>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</si>
  <si>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</si>
  <si>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</si>
  <si>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</si>
  <si>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</si>
  <si>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</si>
  <si>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</si>
  <si>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</si>
  <si>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</si>
  <si>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</si>
  <si>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</si>
  <si>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</si>
  <si>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</si>
  <si>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</si>
  <si>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</si>
  <si>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</si>
  <si>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</si>
  <si>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</si>
  <si>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</si>
  <si>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</si>
  <si>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</si>
  <si>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</si>
  <si>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</si>
  <si>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</si>
  <si>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</si>
  <si>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</si>
  <si>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</si>
  <si>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</si>
  <si>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</si>
  <si>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</si>
  <si>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</si>
  <si>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</si>
  <si>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</si>
  <si>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</si>
  <si>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</si>
  <si>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</si>
  <si>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</si>
  <si>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</si>
  <si>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</si>
  <si>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</si>
  <si>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</si>
  <si>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</si>
  <si>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</si>
  <si>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</si>
  <si>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</si>
  <si>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</si>
  <si>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</si>
  <si>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</si>
  <si>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</si>
  <si>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</si>
  <si>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</si>
  <si>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</si>
  <si>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</si>
  <si>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</si>
  <si>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</si>
  <si>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</si>
  <si>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</si>
  <si>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</si>
  <si>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</si>
  <si>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</si>
  <si>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</si>
  <si>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</si>
  <si>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</si>
  <si>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</si>
  <si>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</si>
  <si>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</si>
  <si>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</si>
  <si>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</si>
  <si>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</si>
  <si>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</si>
  <si>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</si>
  <si>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</si>
  <si>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</si>
  <si>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</si>
  <si>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</si>
  <si>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</si>
  <si>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</si>
  <si>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</si>
  <si>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</si>
  <si>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</si>
  <si>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</si>
  <si>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</si>
  <si>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</si>
  <si>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</si>
  <si>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</si>
  <si>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</si>
  <si>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</si>
  <si>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</si>
  <si>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</si>
  <si>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</si>
  <si>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</si>
  <si>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</si>
  <si>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</si>
  <si>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</si>
  <si>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</si>
  <si>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</si>
  <si>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</si>
  <si>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</si>
  <si>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</si>
  <si>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</si>
  <si>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</si>
  <si>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</si>
  <si>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</si>
  <si>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</si>
  <si>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</si>
  <si>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</si>
  <si>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</si>
  <si>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</si>
  <si>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</si>
  <si>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</si>
  <si>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</si>
  <si>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</si>
  <si>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</si>
  <si>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</si>
  <si>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</si>
  <si>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</si>
  <si>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</si>
  <si>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</si>
  <si>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</si>
  <si>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</si>
  <si>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</si>
  <si>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</si>
  <si>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</si>
  <si>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</si>
  <si>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</si>
  <si>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</si>
  <si>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</si>
  <si>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</si>
  <si>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</si>
  <si>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</si>
  <si>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</si>
  <si>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</si>
  <si>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</si>
  <si>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</si>
  <si>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</si>
  <si>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</si>
  <si>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</si>
  <si>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</si>
  <si>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</si>
  <si>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</si>
  <si>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</si>
  <si>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</si>
  <si>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</si>
  <si>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</si>
  <si>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</si>
  <si>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</si>
  <si>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</si>
  <si>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</si>
  <si>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</si>
  <si>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</si>
  <si>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</si>
  <si>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</si>
  <si>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</si>
  <si>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</si>
  <si>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</si>
  <si>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</si>
  <si>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</si>
  <si>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</si>
  <si>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</si>
  <si>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</si>
  <si>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</si>
  <si>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</si>
  <si>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</si>
  <si>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</si>
  <si>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</si>
  <si>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</si>
  <si>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</si>
  <si>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</si>
  <si>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</si>
  <si>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</si>
  <si>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</si>
  <si>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</si>
  <si>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</si>
  <si>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</si>
  <si>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</si>
  <si>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</si>
  <si>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</si>
  <si>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</si>
  <si>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</si>
  <si>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</si>
  <si>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</si>
  <si>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</si>
  <si>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</si>
  <si>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</si>
  <si>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</si>
  <si>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</si>
  <si>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</si>
  <si>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</si>
  <si>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</si>
  <si>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</si>
  <si>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</si>
  <si>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</si>
  <si>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</si>
  <si>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</si>
  <si>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</si>
  <si>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</si>
  <si>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</si>
  <si>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</si>
  <si>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</si>
  <si>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</si>
  <si>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</si>
  <si>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</si>
  <si>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</si>
  <si>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</si>
  <si>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</si>
  <si>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</si>
  <si>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</si>
  <si>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</si>
  <si>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</si>
  <si>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</si>
  <si>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</si>
  <si>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</si>
  <si>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</si>
  <si>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</si>
  <si>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</si>
  <si>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</si>
  <si>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</si>
  <si>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</si>
  <si>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</si>
  <si>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</si>
  <si>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</si>
  <si>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</si>
  <si>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</si>
  <si>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</si>
  <si>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</si>
  <si>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</si>
  <si>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</si>
  <si>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</si>
  <si>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</si>
  <si>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</si>
  <si>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</si>
  <si>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</si>
  <si>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</si>
  <si>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</si>
  <si>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</si>
  <si>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</si>
  <si>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</si>
  <si>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</si>
  <si>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</si>
  <si>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</si>
  <si>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</si>
  <si>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</si>
  <si>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</si>
  <si>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</si>
  <si>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</si>
  <si>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</si>
  <si>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</si>
  <si>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</si>
  <si>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</si>
  <si>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</si>
  <si>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</si>
  <si>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</si>
  <si>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</si>
  <si>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</si>
  <si>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</si>
  <si>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</si>
  <si>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</si>
  <si>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</si>
  <si>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</si>
  <si>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</si>
  <si>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</si>
  <si>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</si>
  <si>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</si>
  <si>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</si>
  <si>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</si>
  <si>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</si>
  <si>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</si>
  <si>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</si>
  <si>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</si>
  <si>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</si>
  <si>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</si>
  <si>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</si>
  <si>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</si>
  <si>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</si>
  <si>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</si>
  <si>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</si>
  <si>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</si>
  <si>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</si>
  <si>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</si>
  <si>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</si>
  <si>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</si>
  <si>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</si>
  <si>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</si>
  <si>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</si>
  <si>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</si>
  <si>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</si>
  <si>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</si>
  <si>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</si>
  <si>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</si>
  <si>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</si>
  <si>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</si>
  <si>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</si>
  <si>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</si>
  <si>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</si>
  <si>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</si>
  <si>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</si>
  <si>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</si>
  <si>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</si>
  <si>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</si>
  <si>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</si>
  <si>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</si>
  <si>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</si>
  <si>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</si>
  <si>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</si>
  <si>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</si>
  <si>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</si>
  <si>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</si>
  <si>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</si>
  <si>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</si>
  <si>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</si>
  <si>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</si>
  <si>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</si>
  <si>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</si>
  <si>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</si>
  <si>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</si>
  <si>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</si>
  <si>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</si>
  <si>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</si>
  <si>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</si>
  <si>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</si>
  <si>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</si>
  <si>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</si>
  <si>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</si>
  <si>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</si>
  <si>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</si>
  <si>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</si>
  <si>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</si>
  <si>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</si>
  <si>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</si>
  <si>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</si>
  <si>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</si>
  <si>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</si>
  <si>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</si>
  <si>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</si>
  <si>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</si>
  <si>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</si>
  <si>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</si>
  <si>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</si>
  <si>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</si>
  <si>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</si>
  <si>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</si>
  <si>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</si>
  <si>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</si>
  <si>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</si>
  <si>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</si>
  <si>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</si>
  <si>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</si>
  <si>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</si>
  <si>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</si>
  <si>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</si>
  <si>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</si>
  <si>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</si>
  <si>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</si>
  <si>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</si>
  <si>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</si>
  <si>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</si>
  <si>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</si>
  <si>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</si>
  <si>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</si>
  <si>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</si>
  <si>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</si>
  <si>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</si>
  <si>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</si>
  <si>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</si>
  <si>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</si>
  <si>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</si>
  <si>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</si>
  <si>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</si>
  <si>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</si>
  <si>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</si>
  <si>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</si>
  <si>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</si>
  <si>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</si>
  <si>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</si>
  <si>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</si>
  <si>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</si>
  <si>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</si>
  <si>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</si>
  <si>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</si>
  <si>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</si>
  <si>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</si>
  <si>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</si>
  <si>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</si>
  <si>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</si>
  <si>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</si>
  <si>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</si>
  <si>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</si>
  <si>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</si>
  <si>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</si>
  <si>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</si>
  <si>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</si>
  <si>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</si>
  <si>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</si>
  <si>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</si>
  <si>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</si>
  <si>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</si>
  <si>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</si>
  <si>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</si>
  <si>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</si>
  <si>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</si>
  <si>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</si>
  <si>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</si>
  <si>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</si>
  <si>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</si>
  <si>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</si>
  <si>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</si>
  <si>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</si>
  <si>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</si>
  <si>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</si>
  <si>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</si>
  <si>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</si>
  <si>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</si>
  <si>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</si>
  <si>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</si>
  <si>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</si>
  <si>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</si>
  <si>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</si>
  <si>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</si>
  <si>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</si>
  <si>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</si>
  <si>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</si>
  <si>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</si>
  <si>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</si>
  <si>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</si>
  <si>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</si>
  <si>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</si>
  <si>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</si>
  <si>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</si>
  <si>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</si>
  <si>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</si>
  <si>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</si>
  <si>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</si>
  <si>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</si>
  <si>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</si>
  <si>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</si>
  <si>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</si>
  <si>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</si>
  <si>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</si>
  <si>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</si>
  <si>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</si>
  <si>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</si>
  <si>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</si>
  <si>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</si>
  <si>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</si>
  <si>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</si>
  <si>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</si>
  <si>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</si>
  <si>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</si>
  <si>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</si>
  <si>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</si>
  <si>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</si>
  <si>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</si>
  <si>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</si>
  <si>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</si>
  <si>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</si>
  <si>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</si>
  <si>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</si>
  <si>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</si>
  <si>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</si>
  <si>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</si>
  <si>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</si>
  <si>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</si>
  <si>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</si>
  <si>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</si>
  <si>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</si>
  <si>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</si>
  <si>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</si>
  <si>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</si>
  <si>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</si>
  <si>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</si>
  <si>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</si>
  <si>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</si>
  <si>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</si>
  <si>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</si>
  <si>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</si>
  <si>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</si>
  <si>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</si>
  <si>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</si>
  <si>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</si>
  <si>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</si>
  <si>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</si>
  <si>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</si>
  <si>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</si>
  <si>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</si>
  <si>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</si>
  <si>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</si>
  <si>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</si>
  <si>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</si>
  <si>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</si>
  <si>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</si>
  <si>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</si>
  <si>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</si>
  <si>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</si>
  <si>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</si>
  <si>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</si>
  <si>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</si>
  <si>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</si>
  <si>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</si>
  <si>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</si>
  <si>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</si>
  <si>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</si>
  <si>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</si>
  <si>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</si>
  <si>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</si>
  <si>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</si>
  <si>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</si>
  <si>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</si>
  <si>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</si>
  <si>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</si>
  <si>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</si>
  <si>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</si>
  <si>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</si>
  <si>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</si>
  <si>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</si>
  <si>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</si>
  <si>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</si>
  <si>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</si>
  <si>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</si>
  <si>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</si>
  <si>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</si>
  <si>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</si>
  <si>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</si>
  <si>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</si>
  <si>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</si>
  <si>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</si>
  <si>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</si>
  <si>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</si>
  <si>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</si>
  <si>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</si>
  <si>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</si>
  <si>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</si>
  <si>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</si>
  <si>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</si>
  <si>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</si>
  <si>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</si>
  <si>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</si>
  <si>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</si>
  <si>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</si>
  <si>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</si>
  <si>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</si>
  <si>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</si>
  <si>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</si>
  <si>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</si>
  <si>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</si>
  <si>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</si>
  <si>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</si>
  <si>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</si>
  <si>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</si>
  <si>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</si>
  <si>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</si>
  <si>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</si>
  <si>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</si>
  <si>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</si>
  <si>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</si>
  <si>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</si>
  <si>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</si>
  <si>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</si>
  <si>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</si>
  <si>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</si>
  <si>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</si>
  <si>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</si>
  <si>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</si>
  <si>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</si>
  <si>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</si>
  <si>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</si>
  <si>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</si>
  <si>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</si>
  <si>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</si>
  <si>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</si>
  <si>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</si>
  <si>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</si>
  <si>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</si>
  <si>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</si>
  <si>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</si>
  <si>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</si>
  <si>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</si>
  <si>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</si>
  <si>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</si>
  <si>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</si>
  <si>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</si>
  <si>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</si>
  <si>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</si>
  <si>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</si>
  <si>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</si>
  <si>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</si>
  <si>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</si>
  <si>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</si>
  <si>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</si>
  <si>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</si>
  <si>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</si>
  <si>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</si>
  <si>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</si>
  <si>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</si>
  <si>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</si>
  <si>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</si>
  <si>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</si>
  <si>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</si>
  <si>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</si>
  <si>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</si>
  <si>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</si>
  <si>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</si>
  <si>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</si>
  <si>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</si>
  <si>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</si>
  <si>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</si>
  <si>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</si>
  <si>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</si>
  <si>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</si>
  <si>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</si>
  <si>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</si>
  <si>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</si>
  <si>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</si>
  <si>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</si>
  <si>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</si>
  <si>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</si>
  <si>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</si>
  <si>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</si>
  <si>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</si>
  <si>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</si>
  <si>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</si>
  <si>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</si>
  <si>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</si>
  <si>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</si>
  <si>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</si>
  <si>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</si>
  <si>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</si>
  <si>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</si>
  <si>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</si>
  <si>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</si>
  <si>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</si>
  <si>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</si>
  <si>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</si>
  <si>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</si>
  <si>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</si>
  <si>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</si>
  <si>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</si>
  <si>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</si>
  <si>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</si>
  <si>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</si>
  <si>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</si>
  <si>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</si>
  <si>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</si>
  <si>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</si>
  <si>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</si>
  <si>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</si>
  <si>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</si>
  <si>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</si>
  <si>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</si>
  <si>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</si>
  <si>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</si>
  <si>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</si>
  <si>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</si>
  <si>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</si>
  <si>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</si>
  <si>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</si>
  <si>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</si>
  <si>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</si>
  <si>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</si>
  <si>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</si>
  <si>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</si>
  <si>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</si>
  <si>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</si>
  <si>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</si>
  <si>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</si>
  <si>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</si>
  <si>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</si>
  <si>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</si>
  <si>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</si>
  <si>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</si>
  <si>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</si>
  <si>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</si>
  <si>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</si>
  <si>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</si>
  <si>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</si>
  <si>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</si>
  <si>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</si>
  <si>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</si>
  <si>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</si>
  <si>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</si>
  <si>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</si>
  <si>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</si>
  <si>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</si>
  <si>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</si>
  <si>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</si>
  <si>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</si>
  <si>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</si>
  <si>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</si>
  <si>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</si>
  <si>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</si>
  <si>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</si>
  <si>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</si>
  <si>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</si>
  <si>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</si>
  <si>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</si>
  <si>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</si>
  <si>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</si>
  <si>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</si>
  <si>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</si>
  <si>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</si>
  <si>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</si>
  <si>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</si>
  <si>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</si>
  <si>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</si>
  <si>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</si>
  <si>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</si>
  <si>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</si>
  <si>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</si>
  <si>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</si>
  <si>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</si>
  <si>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</si>
  <si>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</si>
  <si>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</si>
  <si>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</si>
  <si>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</si>
  <si>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</si>
  <si>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</si>
  <si>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</si>
  <si>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</si>
  <si>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</si>
  <si>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</si>
  <si>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</si>
  <si>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</si>
  <si>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</si>
  <si>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</si>
  <si>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</si>
  <si>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</si>
  <si>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</si>
  <si>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</si>
  <si>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</si>
  <si>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</si>
  <si>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</si>
  <si>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</si>
  <si>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</si>
  <si>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</si>
  <si>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</si>
  <si>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</si>
  <si>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</si>
  <si>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</si>
  <si>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</si>
  <si>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</si>
  <si>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</si>
  <si>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</si>
  <si>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</si>
  <si>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</si>
  <si>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</si>
  <si>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</si>
  <si>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</si>
  <si>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</si>
  <si>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</si>
  <si>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</si>
  <si>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</si>
  <si>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</si>
  <si>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</si>
  <si>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</si>
  <si>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</si>
  <si>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</si>
  <si>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</si>
  <si>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</si>
  <si>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</si>
  <si>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</si>
  <si>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</si>
  <si>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</si>
  <si>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</si>
  <si>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</si>
  <si>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</si>
  <si>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</si>
  <si>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</si>
  <si>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</si>
  <si>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</si>
  <si>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</si>
  <si>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</si>
  <si>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</si>
  <si>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</si>
  <si>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</si>
  <si>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</si>
  <si>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</si>
  <si>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</si>
  <si>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</si>
  <si>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</si>
  <si>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</si>
  <si>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</si>
  <si>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</si>
  <si>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</si>
  <si>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</si>
  <si>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</si>
  <si>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</si>
  <si>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</si>
  <si>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</si>
  <si>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</si>
  <si>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</si>
  <si>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</si>
  <si>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</si>
  <si>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</si>
  <si>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</si>
  <si>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</si>
  <si>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</si>
  <si>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</si>
  <si>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</si>
  <si>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</si>
  <si>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</si>
  <si>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</si>
  <si>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</si>
  <si>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</si>
  <si>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</si>
  <si>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</si>
  <si>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</si>
  <si>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</si>
  <si>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</si>
  <si>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</si>
  <si>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</si>
  <si>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</si>
  <si>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</si>
  <si>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</si>
  <si>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</si>
  <si>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</si>
  <si>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</si>
  <si>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</si>
  <si>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</si>
  <si>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</si>
  <si>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</si>
  <si>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</si>
  <si>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</si>
  <si>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</si>
  <si>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</si>
  <si>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</si>
  <si>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</si>
  <si>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</si>
  <si>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</si>
  <si>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</si>
  <si>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</si>
  <si>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</si>
  <si>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</si>
  <si>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</si>
  <si>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</si>
  <si>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</si>
  <si>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</si>
  <si>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</si>
  <si>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</si>
  <si>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</si>
  <si>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</si>
  <si>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</si>
  <si>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</si>
  <si>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</si>
  <si>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</si>
  <si>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</si>
  <si>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</si>
  <si>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</si>
  <si>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</si>
  <si>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</si>
  <si>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</si>
  <si>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</si>
  <si>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</si>
  <si>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</si>
  <si>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</si>
  <si>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</si>
  <si>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</si>
  <si>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</si>
  <si>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</si>
  <si>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</si>
  <si>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</si>
  <si>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</si>
  <si>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</si>
  <si>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</si>
  <si>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</si>
  <si>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</si>
  <si>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</si>
  <si>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</si>
  <si>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</si>
  <si>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</si>
  <si>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</si>
  <si>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</si>
  <si>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</si>
  <si>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</si>
  <si>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</si>
  <si>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</si>
  <si>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</si>
  <si>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</si>
  <si>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</si>
  <si>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</si>
  <si>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</si>
  <si>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</si>
  <si>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</si>
  <si>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</si>
  <si>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</si>
  <si>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</si>
  <si>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</si>
  <si>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</si>
  <si>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</si>
  <si>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</si>
  <si>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</si>
  <si>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</si>
  <si>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</si>
  <si>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</si>
  <si>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</si>
  <si>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</si>
  <si>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</si>
  <si>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</si>
  <si>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</si>
  <si>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</si>
  <si>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</si>
  <si>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</si>
  <si>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</si>
  <si>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</si>
  <si>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</si>
  <si>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</si>
  <si>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</si>
  <si>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</si>
  <si>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</si>
  <si>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</si>
  <si>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</si>
  <si>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</si>
  <si>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</si>
  <si>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</si>
  <si>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</si>
  <si>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</si>
  <si>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</si>
  <si>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</si>
  <si>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</si>
  <si>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</si>
  <si>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</si>
  <si>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</si>
  <si>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</si>
  <si>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</si>
  <si>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</si>
  <si>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</si>
  <si>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</si>
  <si>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</si>
  <si>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</si>
  <si>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</si>
  <si>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</si>
  <si>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</si>
  <si>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</si>
  <si>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</si>
  <si>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</si>
  <si>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</si>
  <si>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</si>
  <si>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</si>
  <si>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</si>
  <si>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</si>
  <si>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</si>
  <si>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</si>
  <si>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</si>
  <si>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</si>
  <si>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</si>
  <si>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</si>
  <si>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</si>
  <si>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</si>
  <si>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</si>
  <si>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</si>
  <si>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</si>
  <si>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</si>
  <si>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</si>
  <si>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</si>
  <si>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</si>
  <si>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</si>
  <si>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</si>
  <si>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</si>
  <si>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</si>
  <si>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</si>
  <si>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</si>
  <si>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</si>
  <si>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</si>
  <si>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</si>
  <si>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</si>
  <si>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</si>
  <si>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</si>
  <si>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</si>
  <si>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</si>
  <si>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</si>
  <si>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</si>
  <si>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</si>
  <si>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</si>
  <si>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</si>
  <si>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</si>
  <si>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</si>
  <si>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</si>
  <si>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</si>
  <si>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</si>
  <si>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</si>
  <si>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</si>
  <si>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</si>
  <si>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</si>
  <si>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</si>
  <si>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</si>
  <si>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</si>
  <si>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</si>
  <si>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</si>
  <si>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</si>
  <si>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</si>
  <si>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</si>
  <si>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</si>
  <si>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</si>
  <si>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</si>
  <si>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</si>
  <si>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</si>
  <si>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</si>
  <si>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</si>
  <si>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</si>
  <si>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</si>
  <si>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</si>
  <si>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</si>
  <si>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</si>
  <si>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</si>
  <si>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</si>
  <si>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</si>
  <si>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</si>
  <si>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</si>
  <si>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</si>
  <si>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</si>
  <si>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</si>
  <si>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</si>
  <si>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</si>
  <si>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</si>
  <si>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</si>
  <si>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</si>
  <si>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</si>
  <si>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</si>
  <si>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</si>
  <si>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</si>
  <si>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</si>
  <si>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</si>
  <si>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</si>
  <si>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</si>
  <si>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</si>
  <si>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</si>
  <si>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</si>
  <si>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</si>
  <si>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</si>
  <si>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</si>
  <si>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</si>
  <si>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</si>
  <si>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</si>
  <si>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</si>
  <si>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</si>
  <si>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</si>
  <si>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</si>
  <si>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</si>
  <si>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</si>
  <si>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</si>
  <si>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</si>
  <si>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</si>
  <si>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</si>
  <si>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</si>
  <si>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</si>
  <si>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</si>
  <si>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</si>
  <si>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</si>
  <si>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</si>
  <si>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</si>
  <si>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</si>
  <si>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</si>
  <si>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</si>
  <si>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</si>
  <si>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</si>
  <si>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</si>
  <si>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</si>
  <si>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</si>
  <si>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</si>
  <si>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</si>
  <si>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</si>
  <si>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</si>
  <si>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</si>
  <si>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</si>
  <si>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</si>
  <si>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</si>
  <si>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</si>
  <si>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</si>
  <si>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</si>
  <si>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</si>
  <si>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</si>
  <si>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</si>
  <si>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</si>
  <si>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</si>
  <si>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</si>
  <si>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</si>
  <si>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</si>
  <si>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</si>
  <si>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</si>
  <si>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</si>
  <si>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</si>
  <si>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</si>
  <si>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</si>
  <si>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</si>
  <si>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</si>
  <si>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</si>
  <si>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</si>
  <si>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</si>
  <si>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</si>
  <si>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</si>
  <si>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</si>
  <si>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</si>
  <si>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</si>
  <si>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</si>
  <si>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</si>
  <si>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</si>
  <si>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</si>
  <si>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</si>
  <si>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</si>
  <si>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</si>
  <si>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</si>
  <si>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</si>
  <si>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</si>
  <si>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</si>
  <si>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</si>
  <si>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</si>
  <si>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</si>
  <si>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</si>
  <si>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</si>
  <si>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</si>
  <si>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</si>
  <si>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</si>
  <si>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</si>
  <si>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</si>
  <si>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</si>
  <si>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</si>
  <si>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</si>
  <si>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</si>
  <si>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</si>
  <si>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</si>
  <si>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</si>
  <si>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</si>
  <si>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</si>
  <si>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</si>
  <si>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</si>
  <si>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</si>
  <si>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</si>
  <si>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</si>
  <si>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</si>
  <si>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</si>
  <si>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</si>
  <si>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</si>
  <si>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</si>
  <si>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</si>
  <si>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</si>
  <si>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</si>
  <si>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</si>
  <si>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</si>
  <si>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</si>
  <si>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</si>
  <si>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</si>
  <si>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</si>
  <si>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</si>
  <si>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</si>
  <si>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</si>
  <si>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</si>
  <si>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</si>
  <si>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</si>
  <si>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</si>
  <si>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</si>
  <si>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</si>
  <si>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</si>
  <si>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</si>
  <si>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</si>
  <si>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</si>
  <si>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</si>
  <si>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</si>
  <si>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</si>
  <si>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</si>
  <si>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</si>
  <si>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</si>
  <si>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</si>
  <si>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</si>
  <si>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</si>
  <si>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</si>
  <si>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</si>
  <si>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</si>
  <si>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</si>
  <si>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</si>
  <si>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</si>
  <si>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</si>
  <si>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</si>
  <si>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</si>
  <si>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</si>
  <si>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</si>
  <si>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</si>
  <si>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</si>
  <si>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</si>
  <si>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</si>
  <si>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</si>
  <si>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</si>
  <si>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</si>
  <si>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</si>
  <si>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</si>
  <si>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</si>
  <si>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</si>
  <si>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</si>
  <si>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</si>
  <si>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</si>
  <si>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</si>
  <si>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</si>
  <si>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</si>
  <si>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</si>
  <si>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</si>
  <si>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</si>
  <si>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</si>
  <si>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</si>
  <si>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</si>
  <si>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</si>
  <si>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</si>
  <si>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</si>
  <si>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</si>
  <si>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</si>
  <si>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</si>
  <si>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</si>
  <si>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</si>
  <si>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</si>
  <si>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</si>
  <si>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</si>
  <si>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</si>
  <si>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</si>
  <si>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</si>
  <si>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</si>
  <si>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</si>
  <si>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</si>
  <si>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</si>
  <si>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</si>
  <si>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</si>
  <si>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</si>
  <si>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</si>
  <si>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</si>
  <si>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</si>
  <si>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</si>
  <si>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</si>
  <si>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</si>
  <si>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</si>
  <si>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</si>
  <si>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</si>
  <si>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</si>
  <si>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</si>
  <si>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</si>
  <si>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</si>
  <si>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</si>
  <si>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</si>
  <si>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</si>
  <si>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</si>
  <si>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</si>
  <si>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</si>
  <si>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</si>
  <si>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</si>
  <si>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</si>
  <si>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</si>
  <si>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</si>
  <si>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</si>
  <si>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</si>
  <si>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</si>
  <si>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</si>
  <si>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</si>
  <si>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</si>
  <si>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</si>
  <si>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</si>
  <si>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</si>
  <si>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</si>
  <si>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</si>
  <si>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</si>
  <si>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</si>
  <si>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</si>
  <si>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</si>
  <si>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</si>
  <si>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</si>
  <si>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</si>
  <si>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</si>
  <si>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</si>
  <si>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</si>
  <si>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</si>
  <si>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</si>
  <si>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</si>
  <si>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</si>
  <si>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</si>
  <si>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</si>
  <si>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</si>
  <si>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</si>
  <si>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</si>
  <si>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</si>
  <si>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</si>
  <si>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</si>
  <si>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</si>
  <si>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</si>
  <si>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</si>
  <si>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</si>
  <si>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</si>
  <si>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</si>
  <si>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</si>
  <si>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</si>
  <si>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</si>
  <si>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</si>
  <si>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</si>
  <si>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</si>
  <si>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</si>
  <si>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</si>
  <si>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</si>
  <si>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</si>
  <si>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</si>
  <si>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</si>
  <si>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</si>
  <si>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</si>
  <si>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</si>
  <si>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</si>
  <si>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</si>
  <si>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</si>
  <si>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</si>
  <si>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</si>
  <si>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</si>
  <si>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</si>
  <si>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</si>
  <si>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</si>
  <si>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</si>
  <si>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</si>
  <si>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</si>
  <si>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</si>
  <si>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</si>
  <si>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</si>
  <si>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</si>
  <si>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</si>
  <si>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</si>
  <si>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</si>
  <si>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</si>
  <si>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</si>
  <si>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</si>
  <si>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</si>
  <si>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</si>
  <si>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</si>
  <si>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</si>
  <si>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</si>
  <si>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</si>
  <si>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</si>
  <si>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</si>
  <si>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</si>
  <si>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</si>
  <si>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</si>
  <si>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</si>
  <si>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</si>
  <si>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</si>
  <si>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</si>
  <si>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</si>
  <si>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</si>
  <si>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</si>
  <si>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</si>
  <si>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</si>
  <si>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</si>
  <si>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</si>
  <si>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</si>
  <si>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</si>
  <si>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</si>
  <si>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</si>
  <si>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</si>
  <si>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</si>
  <si>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</si>
  <si>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</si>
  <si>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</si>
  <si>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</si>
  <si>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</si>
  <si>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</si>
  <si>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</si>
  <si>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</si>
  <si>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</si>
  <si>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</si>
  <si>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</si>
  <si>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</si>
  <si>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</si>
  <si>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</si>
  <si>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</si>
  <si>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</si>
  <si>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</si>
  <si>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</si>
  <si>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</si>
  <si>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</si>
  <si>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</si>
  <si>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</si>
  <si>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</si>
  <si>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</si>
  <si>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</si>
  <si>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</si>
  <si>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</si>
  <si>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</si>
  <si>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</si>
  <si>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</si>
  <si>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</si>
  <si>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</si>
  <si>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</si>
  <si>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</si>
  <si>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</si>
  <si>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</si>
  <si>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</si>
  <si>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</si>
  <si>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</si>
  <si>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</si>
  <si>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</si>
  <si>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</si>
  <si>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</si>
  <si>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</si>
  <si>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</si>
  <si>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</si>
  <si>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</si>
  <si>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</si>
  <si>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</si>
  <si>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</si>
  <si>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</si>
  <si>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</si>
  <si>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</si>
  <si>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</si>
  <si>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</si>
  <si>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</si>
  <si>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</si>
  <si>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</si>
  <si>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</si>
  <si>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</si>
  <si>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</si>
  <si>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</si>
  <si>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</si>
  <si>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</si>
  <si>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</si>
  <si>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</si>
  <si>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</si>
  <si>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</si>
  <si>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</si>
  <si>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</si>
  <si>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</si>
  <si>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</si>
  <si>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</si>
  <si>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</si>
  <si>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</si>
  <si>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</si>
  <si>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</si>
  <si>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</si>
  <si>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</si>
  <si>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</si>
  <si>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</si>
  <si>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</si>
  <si>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</si>
  <si>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</si>
  <si>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</si>
  <si>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</si>
  <si>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</si>
  <si>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</si>
  <si>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</si>
  <si>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</si>
  <si>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</si>
  <si>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</si>
  <si>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</si>
  <si>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</si>
  <si>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</si>
  <si>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</si>
  <si>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</si>
  <si>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</si>
  <si>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</si>
  <si>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</si>
  <si>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</si>
  <si>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</si>
  <si>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</si>
  <si>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</si>
  <si>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</si>
  <si>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</si>
  <si>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</si>
  <si>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</si>
  <si>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</si>
  <si>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</si>
  <si>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</si>
  <si>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</si>
  <si>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</si>
  <si>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</si>
  <si>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</si>
  <si>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</si>
  <si>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</si>
  <si>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</si>
  <si>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</si>
  <si>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</si>
  <si>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</si>
  <si>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</si>
  <si>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</si>
  <si>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</si>
  <si>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</si>
  <si>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</si>
  <si>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</si>
  <si>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</si>
  <si>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</si>
  <si>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</si>
  <si>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</si>
  <si>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</si>
  <si>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</si>
  <si>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</si>
  <si>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</si>
  <si>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</si>
  <si>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</si>
  <si>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</si>
  <si>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</si>
  <si>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</si>
  <si>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</si>
  <si>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</si>
  <si>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</si>
  <si>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</si>
  <si>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</si>
  <si>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</si>
  <si>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</si>
  <si>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</si>
  <si>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</si>
  <si>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</si>
  <si>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</si>
  <si>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</si>
  <si>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</si>
  <si>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</si>
  <si>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</si>
  <si>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</si>
  <si>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</si>
  <si>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</si>
  <si>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</si>
  <si>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</si>
  <si>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</si>
  <si>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</si>
  <si>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</si>
  <si>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</si>
  <si>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</si>
  <si>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</si>
  <si>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</si>
  <si>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</si>
  <si>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</si>
  <si>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</si>
  <si>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</si>
  <si>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</si>
  <si>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</si>
  <si>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</si>
  <si>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</si>
  <si>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</si>
  <si>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</si>
  <si>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</si>
  <si>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</si>
  <si>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</si>
  <si>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</si>
  <si>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</si>
  <si>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</si>
  <si>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</si>
  <si>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</si>
  <si>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</si>
  <si>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</si>
  <si>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</si>
  <si>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</si>
  <si>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</si>
  <si>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</si>
  <si>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</si>
  <si>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</si>
  <si>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</si>
  <si>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</si>
  <si>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</si>
  <si>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</si>
  <si>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</si>
  <si>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</si>
  <si>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</si>
  <si>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</si>
  <si>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</si>
  <si>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</si>
  <si>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</si>
  <si>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</si>
  <si>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</si>
  <si>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</si>
  <si>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</si>
  <si>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</si>
  <si>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</si>
  <si>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</si>
  <si>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</si>
  <si>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</si>
  <si>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</si>
  <si>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</si>
  <si>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</si>
  <si>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</si>
  <si>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</si>
  <si>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</si>
  <si>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</si>
  <si>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</si>
  <si>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</si>
  <si>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</si>
  <si>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</si>
  <si>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</si>
  <si>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</si>
  <si>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</si>
  <si>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</si>
  <si>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</si>
  <si>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</si>
  <si>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</si>
  <si>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</si>
  <si>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</si>
  <si>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</si>
  <si>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</si>
  <si>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</si>
  <si>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</si>
  <si>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</si>
  <si>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</si>
  <si>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</si>
  <si>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</si>
  <si>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</si>
  <si>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</si>
  <si>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</si>
  <si>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</si>
  <si>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</si>
  <si>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</si>
  <si>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</si>
  <si>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</si>
  <si>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</si>
  <si>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</si>
  <si>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</si>
  <si>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</si>
  <si>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</si>
  <si>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</si>
  <si>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</si>
  <si>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</si>
  <si>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</si>
  <si>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</si>
  <si>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</si>
  <si>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</si>
  <si>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</si>
  <si>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</si>
  <si>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</si>
  <si>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</si>
  <si>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</si>
  <si>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</si>
  <si>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</si>
  <si>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</si>
  <si>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</si>
  <si>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</si>
  <si>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</si>
  <si>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</si>
  <si>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</si>
  <si>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</si>
  <si>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</si>
  <si>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</si>
  <si>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</si>
  <si>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</si>
  <si>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</si>
  <si>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</si>
  <si>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</si>
  <si>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</si>
  <si>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</si>
  <si>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</si>
  <si>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</si>
  <si>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</si>
  <si>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</si>
  <si>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</si>
  <si>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</si>
  <si>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</si>
  <si>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</si>
  <si>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</si>
  <si>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</si>
  <si>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</si>
  <si>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</si>
  <si>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</si>
  <si>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</si>
  <si>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</si>
  <si>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</si>
  <si>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</si>
  <si>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</si>
  <si>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</si>
  <si>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</si>
  <si>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</si>
  <si>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</si>
  <si>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</si>
  <si>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</si>
  <si>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</si>
  <si>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</si>
  <si>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</si>
  <si>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</si>
  <si>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</si>
  <si>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</si>
  <si>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</si>
  <si>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</si>
  <si>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</si>
  <si>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</si>
  <si>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</si>
  <si>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</si>
  <si>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</si>
  <si>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</si>
  <si>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</si>
  <si>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</si>
  <si>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</si>
  <si>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</si>
  <si>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</si>
  <si>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</si>
  <si>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</si>
  <si>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</si>
  <si>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</si>
  <si>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</si>
  <si>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</si>
  <si>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</si>
  <si>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</si>
  <si>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</si>
  <si>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</si>
  <si>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</si>
  <si>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</si>
  <si>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</si>
  <si>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</si>
  <si>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</si>
  <si>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</si>
  <si>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</si>
  <si>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</si>
  <si>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</si>
  <si>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</si>
  <si>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</si>
  <si>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</si>
  <si>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</si>
  <si>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</si>
  <si>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</si>
  <si>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</si>
  <si>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</si>
  <si>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</si>
  <si>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</si>
  <si>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</si>
  <si>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</si>
  <si>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</si>
  <si>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</si>
  <si>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</si>
  <si>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</si>
  <si>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</si>
  <si>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</si>
  <si>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</si>
  <si>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</si>
  <si>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</si>
  <si>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</si>
  <si>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</si>
  <si>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</si>
  <si>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</si>
  <si>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</si>
  <si>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</si>
  <si>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</si>
  <si>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</si>
  <si>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</si>
  <si>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</si>
  <si>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</si>
  <si>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</si>
  <si>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</si>
  <si>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</si>
  <si>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</si>
  <si>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</si>
  <si>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</si>
  <si>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</si>
  <si>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</si>
  <si>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</si>
  <si>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</si>
  <si>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</si>
  <si>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</si>
  <si>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</si>
  <si>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</si>
  <si>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</si>
  <si>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</si>
  <si>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</si>
  <si>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</si>
  <si>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</si>
  <si>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</si>
  <si>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</si>
  <si>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</si>
  <si>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</si>
  <si>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</si>
  <si>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</si>
  <si>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</si>
  <si>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</si>
  <si>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</si>
  <si>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</si>
  <si>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</si>
  <si>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</si>
  <si>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</si>
  <si>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</si>
  <si>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</si>
  <si>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</si>
  <si>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</si>
  <si>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</si>
  <si>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</si>
  <si>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</si>
  <si>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</si>
  <si>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</si>
  <si>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</si>
  <si>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</si>
  <si>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</si>
  <si>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</si>
  <si>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</si>
  <si>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</si>
  <si>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</si>
  <si>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</si>
  <si>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</si>
  <si>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</si>
  <si>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</si>
  <si>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</si>
  <si>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</si>
  <si>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</si>
  <si>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</si>
  <si>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</si>
  <si>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</si>
  <si>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</si>
  <si>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</si>
  <si>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</si>
  <si>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</si>
  <si>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</si>
  <si>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</si>
  <si>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</si>
  <si>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</si>
  <si>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</si>
  <si>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</si>
  <si>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</si>
  <si>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</si>
  <si>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</si>
  <si>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</si>
  <si>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</si>
  <si>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</si>
  <si>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</si>
  <si>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</si>
  <si>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</si>
  <si>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</si>
  <si>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</si>
  <si>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</si>
  <si>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</si>
  <si>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</si>
  <si>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</si>
  <si>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</si>
  <si>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</si>
  <si>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</si>
  <si>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</si>
  <si>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</si>
  <si>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</si>
  <si>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</si>
  <si>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</si>
  <si>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</si>
  <si>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</si>
  <si>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</si>
  <si>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</si>
  <si>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</si>
  <si>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</si>
  <si>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</si>
  <si>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</si>
  <si>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</si>
  <si>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</si>
  <si>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</si>
  <si>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</si>
  <si>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</si>
  <si>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</si>
  <si>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</si>
  <si>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</si>
  <si>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</si>
  <si>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</si>
  <si>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</si>
  <si>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</si>
  <si>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</si>
  <si>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</si>
  <si>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</si>
  <si>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</si>
  <si>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</si>
  <si>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</si>
  <si>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</si>
  <si>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</si>
  <si>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</si>
  <si>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</si>
  <si>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</si>
  <si>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</si>
  <si>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</si>
  <si>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</si>
  <si>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</si>
  <si>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</si>
  <si>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</si>
  <si>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</si>
  <si>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</si>
  <si>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</si>
  <si>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</si>
  <si>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</si>
  <si>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</si>
  <si>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</si>
  <si>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</si>
  <si>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</si>
  <si>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</si>
  <si>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</si>
  <si>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</si>
  <si>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</si>
  <si>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</si>
  <si>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</si>
  <si>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</si>
  <si>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</si>
  <si>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</si>
  <si>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</si>
  <si>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</si>
  <si>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</si>
  <si>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</si>
  <si>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</si>
  <si>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</si>
  <si>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</si>
  <si>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</si>
  <si>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</si>
  <si>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</si>
  <si>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</si>
  <si>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</si>
  <si>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</si>
  <si>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</si>
  <si>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</si>
  <si>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</si>
  <si>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</si>
  <si>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</si>
  <si>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</si>
  <si>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</si>
  <si>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</si>
  <si>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</si>
  <si>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</si>
  <si>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</si>
  <si>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</si>
  <si>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</si>
  <si>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</si>
  <si>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</si>
  <si>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</si>
  <si>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</si>
  <si>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</si>
  <si>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</si>
  <si>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</si>
  <si>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</si>
  <si>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</si>
  <si>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</si>
  <si>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</si>
  <si>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</si>
  <si>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</si>
  <si>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</si>
  <si>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</si>
  <si>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</si>
  <si>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</si>
  <si>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</si>
  <si>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</si>
  <si>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</si>
  <si>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</si>
  <si>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</si>
  <si>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</si>
  <si>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</si>
  <si>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</si>
  <si>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</si>
  <si>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</si>
  <si>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</si>
  <si>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</si>
  <si>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</si>
  <si>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</si>
  <si>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</si>
  <si>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</si>
  <si>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</si>
  <si>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</si>
  <si>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</si>
  <si>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</si>
  <si>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</si>
  <si>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</si>
  <si>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</si>
  <si>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</si>
  <si>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</si>
  <si>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</si>
  <si>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</si>
  <si>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</si>
  <si>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</si>
  <si>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</si>
  <si>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</si>
  <si>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</si>
  <si>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</si>
  <si>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</si>
  <si>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</si>
  <si>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</si>
  <si>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</si>
  <si>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</si>
  <si>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</si>
  <si>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</si>
  <si>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</si>
  <si>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</si>
  <si>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</si>
  <si>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</si>
  <si>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</si>
  <si>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</si>
  <si>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</si>
  <si>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</si>
  <si>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</si>
  <si>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</si>
  <si>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</si>
  <si>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</si>
  <si>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</si>
  <si>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</si>
  <si>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</si>
  <si>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</si>
  <si>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</si>
  <si>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</si>
  <si>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</si>
  <si>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</si>
  <si>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</si>
  <si>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</si>
  <si>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</si>
  <si>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</si>
  <si>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</si>
  <si>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</si>
  <si>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</si>
  <si>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</si>
  <si>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</si>
  <si>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</si>
  <si>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</si>
  <si>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</si>
  <si>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</si>
  <si>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</si>
  <si>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</si>
  <si>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</si>
  <si>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</si>
  <si>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</si>
  <si>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</si>
  <si>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</si>
  <si>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</si>
  <si>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</si>
  <si>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</si>
  <si>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</si>
  <si>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</si>
  <si>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</si>
  <si>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</si>
  <si>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</si>
  <si>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</si>
  <si>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</si>
  <si>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</si>
  <si>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</si>
  <si>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</si>
  <si>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</si>
  <si>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</si>
  <si>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</si>
  <si>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</si>
  <si>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</si>
  <si>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</si>
  <si>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</si>
  <si>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</si>
  <si>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</si>
  <si>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</si>
  <si>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</si>
  <si>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</si>
  <si>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</si>
  <si>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</si>
  <si>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</si>
  <si>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</si>
  <si>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</si>
  <si>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</si>
  <si>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</si>
  <si>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</si>
  <si>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</si>
  <si>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</si>
  <si>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</si>
  <si>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</si>
  <si>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</si>
  <si>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</si>
  <si>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</si>
  <si>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</si>
  <si>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</si>
  <si>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</si>
  <si>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</si>
  <si>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</si>
  <si>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</si>
  <si>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</si>
  <si>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</si>
  <si>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</si>
  <si>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</si>
  <si>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</si>
  <si>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</si>
  <si>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</si>
  <si>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</si>
  <si>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</si>
  <si>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</si>
  <si>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</si>
  <si>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</si>
  <si>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</si>
  <si>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</si>
  <si>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</si>
  <si>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</si>
  <si>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</si>
  <si>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</si>
  <si>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</si>
  <si>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</si>
  <si>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</si>
  <si>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</si>
  <si>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</si>
  <si>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</si>
  <si>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</si>
  <si>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</si>
  <si>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</si>
  <si>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</si>
  <si>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</si>
  <si>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</si>
  <si>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</si>
  <si>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</si>
  <si>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</si>
  <si>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</si>
  <si>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</si>
  <si>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</si>
  <si>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</si>
  <si>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</si>
  <si>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</si>
  <si>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</si>
  <si>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</si>
  <si>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</si>
  <si>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</si>
  <si>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</si>
  <si>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</si>
  <si>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</si>
  <si>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</si>
  <si>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</si>
  <si>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</si>
  <si>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</si>
  <si>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</si>
  <si>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</si>
  <si>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</si>
  <si>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</si>
  <si>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</si>
  <si>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</si>
  <si>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</si>
  <si>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</si>
  <si>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</si>
  <si>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</si>
  <si>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</si>
  <si>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</si>
  <si>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</si>
  <si>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</si>
  <si>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</si>
  <si>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</si>
  <si>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</si>
  <si>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</si>
  <si>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</si>
  <si>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</si>
  <si>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</si>
  <si>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</si>
  <si>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</si>
  <si>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</si>
  <si>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</si>
  <si>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</si>
  <si>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</si>
  <si>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</si>
  <si>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</si>
  <si>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</si>
  <si>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</si>
  <si>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</si>
  <si>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</si>
  <si>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</si>
  <si>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</si>
  <si>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</si>
  <si>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</si>
  <si>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</si>
  <si>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</si>
  <si>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</si>
  <si>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</si>
  <si>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</si>
  <si>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</si>
  <si>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</si>
  <si>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</si>
  <si>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</si>
  <si>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</si>
  <si>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</si>
  <si>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</si>
  <si>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</si>
  <si>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</si>
  <si>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</si>
  <si>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</si>
  <si>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</si>
  <si>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</si>
  <si>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</si>
  <si>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</si>
  <si>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</si>
  <si>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</si>
  <si>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</si>
  <si>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</si>
  <si>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</si>
  <si>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</si>
  <si>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</si>
  <si>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</si>
  <si>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</si>
  <si>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</si>
  <si>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</si>
  <si>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</si>
  <si>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</si>
  <si>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</si>
  <si>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</si>
  <si>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</si>
  <si>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</si>
  <si>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</si>
  <si>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</si>
  <si>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</si>
  <si>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</si>
  <si>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</si>
  <si>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</si>
  <si>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</si>
  <si>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</si>
  <si>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</si>
  <si>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</si>
  <si>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</si>
  <si>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</si>
  <si>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</si>
  <si>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</si>
  <si>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</si>
  <si>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</si>
  <si>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</si>
  <si>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</si>
  <si>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</si>
  <si>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</si>
  <si>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</si>
  <si>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</si>
  <si>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</si>
  <si>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</si>
  <si>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</si>
  <si>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</si>
  <si>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</si>
  <si>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</si>
  <si>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</si>
  <si>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</si>
  <si>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</si>
  <si>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</si>
  <si>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</si>
  <si>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</si>
  <si>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</si>
  <si>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</si>
  <si>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</si>
  <si>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</si>
  <si>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</si>
  <si>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</si>
  <si>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</si>
  <si>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</si>
  <si>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</si>
  <si>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</si>
  <si>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</si>
  <si>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</si>
  <si>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</si>
  <si>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</si>
  <si>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</si>
  <si>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</si>
  <si>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</si>
  <si>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</si>
  <si>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</si>
  <si>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</si>
  <si>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</si>
  <si>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</si>
  <si>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</si>
  <si>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</si>
  <si>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</si>
  <si>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</si>
  <si>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</si>
  <si>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</si>
  <si>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</si>
  <si>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</si>
  <si>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</si>
  <si>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</si>
  <si>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</si>
  <si>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</si>
  <si>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</si>
  <si>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</si>
  <si>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</si>
  <si>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</si>
  <si>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</si>
  <si>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</si>
  <si>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</si>
  <si>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</si>
  <si>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</si>
  <si>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</si>
  <si>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</si>
  <si>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</si>
  <si>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</si>
  <si>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</si>
  <si>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</si>
  <si>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</si>
  <si>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</si>
  <si>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</si>
  <si>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</si>
  <si>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</si>
  <si>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</si>
  <si>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</si>
  <si>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</si>
  <si>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</si>
  <si>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</si>
  <si>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</si>
  <si>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</si>
  <si>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</si>
  <si>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</si>
  <si>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</si>
  <si>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</si>
  <si>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</si>
  <si>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</si>
  <si>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</si>
  <si>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</si>
  <si>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</si>
  <si>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</si>
  <si>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</si>
  <si>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</si>
  <si>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</si>
  <si>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</si>
  <si>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</si>
  <si>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</si>
  <si>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</si>
  <si>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</si>
  <si>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</si>
  <si>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</si>
  <si>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</si>
  <si>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</si>
  <si>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</si>
  <si>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</si>
  <si>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</si>
  <si>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</si>
  <si>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</si>
  <si>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</si>
  <si>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</si>
  <si>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</si>
  <si>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</si>
  <si>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</si>
  <si>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</si>
  <si>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</si>
  <si>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</si>
  <si>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</si>
  <si>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</si>
  <si>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</si>
  <si>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</si>
  <si>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</si>
  <si>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</si>
  <si>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</si>
  <si>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</si>
  <si>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</si>
  <si>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</si>
  <si>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</si>
  <si>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</si>
  <si>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</si>
  <si>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</si>
  <si>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</si>
  <si>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</si>
  <si>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</si>
  <si>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</si>
  <si>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</si>
  <si>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</si>
  <si>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</si>
  <si>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</si>
  <si>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</si>
  <si>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</si>
  <si>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</si>
  <si>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</si>
  <si>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</si>
  <si>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</si>
  <si>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</si>
  <si>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</si>
  <si>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</si>
  <si>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</si>
  <si>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</si>
  <si>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</si>
  <si>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</si>
  <si>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</si>
  <si>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</si>
  <si>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</si>
  <si>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</si>
  <si>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</si>
  <si>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</si>
  <si>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</si>
  <si>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</si>
  <si>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</si>
  <si>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</si>
  <si>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</si>
  <si>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</si>
  <si>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</si>
  <si>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</si>
  <si>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</si>
  <si>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</si>
  <si>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</si>
  <si>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</si>
  <si>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</si>
  <si>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</si>
  <si>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</si>
  <si>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</si>
  <si>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</si>
  <si>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</si>
  <si>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</si>
  <si>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</si>
  <si>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</si>
  <si>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</si>
  <si>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</si>
  <si>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</si>
  <si>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</si>
  <si>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</si>
  <si>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</si>
  <si>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</si>
  <si>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</si>
  <si>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</si>
  <si>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</si>
  <si>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</si>
  <si>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</si>
  <si>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</si>
  <si>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</si>
  <si>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</si>
  <si>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</si>
  <si>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</si>
  <si>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</si>
  <si>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</si>
  <si>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</si>
  <si>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</si>
  <si>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</si>
  <si>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</si>
  <si>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</si>
  <si>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</si>
  <si>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</si>
  <si>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</si>
  <si>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</si>
  <si>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</si>
  <si>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</si>
  <si>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</si>
  <si>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</si>
  <si>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</si>
  <si>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</si>
  <si>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</si>
  <si>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</si>
  <si>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</si>
  <si>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</si>
  <si>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</si>
  <si>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</si>
  <si>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</si>
  <si>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</si>
  <si>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</si>
  <si>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</si>
  <si>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</si>
  <si>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</si>
  <si>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</si>
  <si>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</si>
  <si>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</si>
  <si>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</si>
  <si>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</si>
  <si>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</si>
  <si>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</si>
  <si>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</si>
  <si>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</si>
  <si>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</si>
  <si>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</si>
  <si>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</si>
  <si>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</si>
  <si>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</si>
  <si>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</si>
  <si>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</si>
  <si>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</si>
  <si>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</si>
  <si>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</si>
  <si>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</si>
  <si>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</si>
  <si>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</si>
  <si>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</si>
  <si>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</si>
  <si>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</si>
  <si>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</si>
  <si>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</si>
  <si>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</si>
  <si>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</si>
  <si>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</si>
  <si>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</si>
  <si>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</si>
  <si>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</si>
  <si>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</si>
  <si>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</si>
  <si>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</si>
  <si>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</si>
  <si>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</si>
  <si>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</si>
  <si>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</si>
  <si>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</si>
  <si>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</si>
  <si>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</si>
  <si>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</si>
  <si>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</si>
  <si>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</si>
  <si>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</si>
  <si>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</si>
  <si>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</si>
  <si>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</si>
  <si>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</si>
  <si>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</si>
  <si>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</si>
  <si>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</si>
  <si>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</si>
  <si>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</si>
  <si>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</si>
  <si>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</si>
  <si>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</si>
  <si>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</si>
  <si>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</si>
  <si>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</si>
  <si>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</si>
  <si>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</si>
  <si>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</si>
  <si>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</si>
  <si>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</si>
  <si>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</si>
  <si>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</si>
  <si>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</si>
  <si>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</si>
  <si>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</si>
  <si>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</si>
  <si>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</si>
  <si>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</si>
  <si>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</si>
  <si>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</si>
  <si>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</si>
  <si>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</si>
  <si>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</si>
  <si>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</si>
  <si>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</si>
  <si>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</si>
  <si>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</si>
  <si>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</si>
  <si>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</si>
  <si>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</si>
  <si>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</si>
  <si>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</si>
  <si>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</si>
  <si>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</si>
  <si>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</si>
  <si>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</si>
  <si>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</si>
  <si>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</si>
  <si>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</si>
  <si>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</si>
  <si>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</si>
  <si>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</si>
  <si>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</si>
  <si>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</si>
  <si>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</si>
  <si>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</si>
  <si>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</si>
  <si>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</si>
  <si>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</si>
  <si>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</si>
  <si>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</si>
  <si>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</si>
  <si>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</si>
  <si>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</si>
  <si>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</si>
  <si>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</si>
  <si>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</si>
  <si>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</si>
  <si>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</si>
  <si>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</si>
  <si>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</si>
  <si>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</si>
  <si>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</si>
  <si>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</si>
  <si>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</si>
  <si>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</si>
  <si>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</si>
  <si>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</si>
  <si>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</si>
  <si>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</si>
  <si>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</si>
  <si>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</si>
  <si>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</si>
  <si>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</si>
  <si>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</si>
  <si>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</si>
  <si>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</si>
  <si>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</si>
  <si>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</si>
  <si>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</si>
  <si>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</si>
  <si>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</si>
  <si>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</si>
  <si>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</si>
  <si>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</si>
  <si>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</si>
  <si>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</si>
  <si>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</si>
  <si>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</si>
  <si>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</si>
  <si>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</si>
  <si>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</si>
  <si>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</si>
  <si>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</si>
  <si>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</si>
  <si>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</si>
  <si>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</si>
  <si>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</si>
  <si>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</si>
  <si>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</si>
  <si>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</si>
  <si>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</si>
  <si>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</si>
  <si>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</si>
  <si>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</si>
  <si>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</si>
  <si>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</si>
  <si>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</si>
  <si>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</si>
  <si>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</si>
  <si>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</si>
  <si>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</si>
  <si>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</si>
  <si>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</si>
  <si>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</si>
  <si>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</si>
  <si>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</si>
  <si>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</si>
  <si>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</si>
  <si>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</si>
  <si>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</si>
  <si>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</si>
  <si>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</si>
  <si>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</si>
  <si>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</si>
  <si>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</si>
  <si>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</si>
  <si>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</si>
  <si>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</si>
  <si>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</si>
  <si>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</si>
  <si>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</si>
  <si>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</si>
  <si>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</si>
  <si>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</si>
  <si>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</si>
  <si>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</si>
  <si>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</si>
  <si>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</si>
  <si>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</si>
  <si>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</si>
  <si>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</si>
  <si>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</si>
  <si>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</si>
  <si>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</si>
  <si>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</si>
  <si>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</si>
  <si>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</si>
  <si>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</si>
  <si>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</si>
  <si>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</si>
  <si>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</si>
  <si>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</si>
  <si>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</si>
  <si>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</si>
  <si>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</si>
  <si>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</si>
  <si>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</si>
  <si>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</si>
  <si>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</si>
  <si>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</si>
  <si>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</si>
  <si>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</si>
  <si>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</si>
  <si>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</si>
  <si>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</si>
  <si>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</si>
  <si>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</si>
  <si>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</si>
  <si>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</si>
  <si>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</si>
  <si>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</si>
  <si>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</si>
  <si>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</si>
  <si>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</si>
  <si>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</si>
  <si>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</si>
  <si>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</si>
  <si>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</si>
  <si>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</si>
  <si>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</si>
  <si>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</si>
  <si>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</si>
  <si>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</si>
  <si>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</si>
  <si>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</si>
  <si>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</si>
  <si>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</si>
  <si>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</si>
  <si>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</si>
  <si>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</si>
  <si>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</si>
  <si>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</si>
  <si>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</si>
  <si>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</si>
  <si>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</si>
  <si>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</si>
  <si>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</si>
  <si>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</si>
  <si>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</si>
  <si>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</si>
  <si>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</si>
  <si>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</si>
  <si>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</si>
  <si>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</si>
  <si>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</si>
  <si>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</si>
  <si>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</si>
  <si>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</si>
  <si>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</si>
  <si>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</si>
  <si>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</si>
  <si>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</si>
  <si>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</si>
  <si>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</si>
  <si>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</si>
  <si>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</si>
  <si>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</si>
  <si>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</si>
  <si>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</si>
  <si>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</si>
  <si>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</si>
  <si>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</si>
  <si>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</si>
  <si>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</si>
  <si>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</si>
  <si>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</si>
  <si>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</si>
  <si>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</si>
  <si>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</si>
  <si>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</si>
  <si>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</si>
  <si>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</si>
  <si>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</si>
  <si>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</si>
  <si>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</si>
  <si>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</si>
  <si>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</si>
  <si>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</si>
  <si>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</si>
  <si>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</si>
  <si>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</si>
  <si>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</si>
  <si>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</si>
  <si>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</si>
  <si>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</si>
  <si>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</si>
  <si>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</si>
  <si>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</si>
  <si>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</si>
  <si>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</si>
  <si>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</si>
  <si>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</si>
  <si>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</si>
  <si>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</si>
  <si>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</si>
  <si>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</si>
  <si>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</si>
  <si>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</si>
  <si>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</si>
  <si>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</si>
  <si>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</si>
  <si>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</si>
  <si>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</si>
  <si>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</si>
  <si>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</si>
  <si>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</si>
  <si>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</si>
  <si>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</si>
  <si>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</si>
  <si>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</si>
  <si>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</si>
  <si>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</si>
  <si>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</si>
  <si>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</si>
  <si>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</si>
  <si>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</si>
  <si>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</si>
  <si>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</si>
  <si>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</si>
  <si>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</si>
  <si>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</si>
  <si>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</si>
  <si>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</si>
  <si>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</si>
  <si>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</si>
  <si>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</si>
  <si>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</si>
  <si>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</si>
  <si>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</si>
  <si>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</si>
  <si>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</si>
  <si>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</si>
  <si>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</si>
  <si>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</si>
  <si>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</si>
  <si>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</si>
  <si>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</si>
  <si>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</si>
  <si>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</si>
  <si>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</si>
  <si>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</si>
  <si>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</si>
  <si>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</si>
  <si>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</si>
  <si>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</si>
  <si>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</si>
  <si>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</si>
  <si>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</si>
  <si>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</si>
  <si>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</si>
  <si>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</si>
  <si>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</si>
  <si>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</si>
  <si>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</si>
  <si>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</si>
  <si>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</si>
  <si>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</si>
  <si>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</si>
  <si>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</si>
  <si>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</si>
  <si>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</si>
  <si>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</si>
  <si>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</si>
  <si>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</si>
  <si>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</si>
  <si>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</si>
  <si>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</si>
  <si>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</si>
  <si>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</si>
  <si>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</si>
  <si>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</si>
  <si>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</si>
  <si>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</si>
  <si>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</si>
  <si>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</si>
  <si>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</si>
  <si>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</si>
  <si>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</si>
  <si>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</si>
  <si>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</si>
  <si>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</si>
  <si>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</si>
  <si>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</si>
  <si>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</si>
  <si>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</si>
  <si>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</si>
  <si>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</si>
  <si>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</si>
  <si>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</si>
  <si>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</si>
  <si>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</si>
  <si>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</si>
  <si>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</si>
  <si>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</si>
  <si>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</si>
  <si>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</si>
  <si>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</si>
  <si>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</si>
  <si>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</si>
  <si>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</si>
  <si>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</si>
  <si>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</si>
  <si>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</si>
  <si>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</si>
  <si>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</si>
  <si>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</si>
  <si>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</si>
  <si>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</si>
  <si>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</si>
  <si>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</si>
  <si>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</si>
  <si>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</si>
  <si>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</si>
  <si>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</si>
  <si>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</si>
  <si>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</si>
  <si>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</si>
  <si>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</si>
  <si>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</si>
  <si>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</si>
  <si>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</si>
  <si>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</si>
  <si>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</si>
  <si>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</si>
  <si>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</si>
  <si>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</si>
  <si>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</si>
  <si>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</si>
  <si>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</si>
  <si>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</si>
  <si>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</si>
  <si>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</si>
  <si>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</si>
  <si>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</si>
  <si>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</si>
  <si>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</si>
  <si>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</si>
  <si>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</si>
  <si>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</si>
  <si>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</si>
  <si>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</si>
  <si>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</si>
  <si>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</si>
  <si>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</si>
  <si>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</si>
  <si>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</si>
  <si>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</si>
  <si>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</si>
  <si>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</si>
  <si>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</si>
  <si>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</si>
  <si>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</si>
  <si>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</si>
  <si>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</si>
  <si>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</si>
  <si>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</si>
  <si>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</si>
  <si>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</si>
  <si>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</si>
  <si>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</si>
  <si>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</si>
  <si>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</si>
  <si>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</si>
  <si>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</si>
  <si>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</si>
  <si>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</si>
  <si>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</si>
  <si>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</si>
  <si>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</si>
  <si>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</si>
  <si>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</si>
  <si>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</si>
  <si>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</si>
  <si>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</si>
  <si>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</si>
  <si>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</si>
  <si>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</si>
  <si>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</si>
  <si>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</si>
  <si>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</si>
  <si>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</si>
  <si>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</si>
  <si>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</si>
  <si>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</si>
  <si>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</si>
  <si>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</si>
  <si>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</si>
  <si>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</si>
  <si>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</si>
  <si>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</si>
  <si>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</si>
  <si>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</si>
  <si>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</si>
  <si>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</si>
  <si>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</si>
  <si>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</si>
  <si>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</si>
  <si>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</si>
  <si>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</si>
  <si>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</si>
  <si>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</si>
  <si>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</si>
  <si>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</si>
  <si>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</si>
  <si>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</si>
  <si>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</si>
  <si>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</si>
  <si>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</si>
  <si>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</si>
  <si>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</si>
  <si>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</si>
  <si>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</si>
  <si>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</si>
  <si>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</si>
  <si>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</si>
  <si>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</si>
  <si>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</si>
  <si>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</si>
  <si>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</si>
  <si>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</si>
  <si>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</si>
  <si>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</si>
  <si>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</si>
  <si>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</si>
  <si>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</si>
  <si>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</si>
  <si>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</si>
  <si>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</si>
  <si>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</si>
  <si>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</si>
  <si>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</si>
  <si>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</si>
  <si>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</si>
  <si>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</si>
  <si>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</si>
  <si>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</si>
  <si>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</si>
  <si>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</si>
  <si>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</si>
  <si>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</si>
  <si>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</si>
  <si>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</si>
  <si>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</si>
  <si>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</si>
  <si>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</si>
  <si>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</si>
  <si>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</si>
  <si>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</si>
  <si>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</si>
  <si>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</si>
  <si>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</si>
  <si>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</si>
  <si>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</si>
  <si>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</si>
  <si>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</si>
  <si>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</si>
  <si>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</si>
  <si>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</si>
  <si>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</si>
  <si>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</si>
  <si>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</si>
  <si>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</si>
  <si>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</si>
  <si>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</si>
  <si>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</si>
  <si>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</si>
  <si>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</si>
  <si>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</si>
  <si>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</si>
  <si>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</si>
  <si>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</si>
  <si>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</si>
  <si>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</si>
  <si>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</si>
  <si>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</si>
  <si>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</si>
  <si>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</si>
  <si>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</si>
  <si>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</si>
  <si>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</si>
  <si>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</si>
  <si>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</si>
  <si>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</si>
  <si>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</si>
  <si>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</si>
  <si>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</si>
  <si>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</si>
  <si>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</si>
  <si>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</si>
  <si>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</si>
  <si>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</si>
  <si>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</si>
  <si>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</si>
  <si>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</si>
  <si>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</si>
  <si>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</si>
  <si>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</si>
  <si>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</si>
  <si>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</si>
  <si>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</si>
  <si>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</si>
  <si>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</si>
  <si>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</si>
  <si>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</si>
  <si>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</si>
  <si>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</si>
  <si>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</si>
  <si>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</si>
  <si>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</si>
  <si>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</si>
  <si>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</si>
  <si>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</si>
  <si>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</si>
  <si>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</si>
  <si>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</si>
  <si>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</si>
  <si>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</si>
  <si>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</si>
  <si>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</si>
  <si>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</si>
  <si>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</si>
  <si>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</si>
  <si>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</si>
  <si>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</si>
  <si>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</si>
  <si>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</si>
  <si>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</si>
  <si>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</si>
  <si>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</si>
  <si>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</si>
  <si>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</si>
  <si>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</si>
  <si>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</si>
  <si>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</si>
  <si>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</si>
  <si>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</si>
  <si>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</si>
  <si>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</si>
  <si>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</si>
  <si>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</si>
  <si>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</si>
  <si>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</si>
  <si>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</si>
  <si>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</si>
  <si>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</si>
  <si>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</si>
  <si>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</si>
  <si>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</si>
  <si>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</si>
  <si>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</si>
  <si>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</si>
  <si>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</si>
  <si>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</si>
  <si>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</si>
  <si>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</si>
  <si>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</si>
  <si>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</si>
  <si>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</si>
  <si>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</si>
  <si>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</si>
  <si>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</si>
  <si>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</si>
  <si>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</si>
  <si>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</si>
  <si>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</si>
  <si>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</si>
  <si>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</si>
  <si>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</si>
  <si>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</si>
  <si>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</si>
  <si>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</si>
  <si>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</si>
  <si>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</si>
  <si>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</si>
  <si>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</si>
  <si>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</si>
  <si>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</si>
  <si>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</si>
  <si>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</si>
  <si>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</si>
  <si>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</si>
  <si>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</si>
  <si>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</si>
  <si>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</si>
  <si>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</si>
  <si>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</si>
  <si>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</si>
  <si>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</si>
  <si>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</si>
  <si>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</si>
  <si>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</si>
  <si>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</si>
  <si>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</si>
  <si>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</si>
  <si>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</si>
  <si>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</si>
  <si>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</si>
  <si>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</si>
  <si>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</si>
  <si>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</si>
  <si>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</si>
  <si>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</si>
  <si>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</si>
  <si>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</si>
  <si>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</si>
  <si>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</si>
  <si>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</si>
  <si>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</si>
  <si>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</si>
  <si>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</si>
  <si>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</si>
  <si>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</si>
  <si>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</si>
  <si>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</si>
  <si>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</si>
  <si>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</si>
  <si>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</si>
  <si>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</si>
  <si>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</si>
  <si>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</si>
  <si>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</si>
  <si>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</si>
  <si>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</si>
  <si>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</si>
  <si>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</si>
  <si>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</si>
  <si>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</si>
  <si>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</si>
  <si>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</si>
  <si>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</si>
  <si>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</si>
  <si>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</si>
  <si>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</si>
  <si>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</si>
  <si>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</si>
  <si>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</si>
  <si>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</si>
  <si>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</si>
  <si>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</si>
  <si>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</si>
  <si>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</si>
  <si>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</si>
  <si>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</si>
  <si>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</si>
  <si>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</si>
  <si>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</si>
  <si>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</si>
  <si>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</si>
  <si>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</si>
  <si>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</si>
  <si>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</si>
  <si>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</si>
  <si>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</si>
  <si>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</si>
  <si>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</si>
  <si>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</si>
  <si>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</si>
  <si>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</si>
  <si>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</si>
  <si>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</si>
  <si>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</si>
  <si>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</si>
  <si>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</si>
  <si>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</si>
  <si>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</si>
  <si>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</si>
  <si>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</si>
  <si>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</si>
  <si>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</si>
  <si>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</si>
  <si>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</si>
  <si>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</si>
  <si>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</si>
  <si>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</si>
  <si>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</si>
  <si>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</si>
  <si>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</si>
  <si>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</si>
  <si>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</si>
  <si>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</si>
  <si>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</si>
  <si>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</si>
  <si>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</si>
  <si>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</si>
  <si>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</si>
  <si>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</si>
  <si>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</si>
  <si>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</si>
  <si>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</si>
  <si>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</si>
  <si>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</si>
  <si>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</si>
  <si>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</si>
  <si>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</si>
  <si>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</si>
  <si>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</si>
  <si>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</si>
  <si>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</si>
  <si>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</si>
  <si>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</si>
  <si>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</si>
  <si>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</si>
  <si>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</si>
  <si>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</si>
  <si>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</si>
  <si>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</si>
  <si>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</si>
  <si>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</si>
  <si>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</si>
  <si>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</si>
  <si>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</si>
  <si>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</si>
  <si>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</si>
  <si>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</si>
  <si>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</si>
  <si>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</si>
  <si>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</si>
  <si>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</si>
  <si>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</si>
  <si>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</si>
  <si>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</si>
  <si>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</si>
  <si>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</si>
  <si>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</si>
  <si>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</si>
  <si>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</si>
  <si>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</si>
  <si>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</si>
  <si>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</si>
  <si>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</si>
  <si>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</si>
  <si>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</si>
  <si>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</si>
  <si>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</si>
  <si>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</si>
  <si>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</si>
  <si>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</si>
  <si>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</si>
  <si>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</si>
  <si>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</si>
  <si>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</si>
  <si>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</si>
  <si>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</si>
  <si>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</si>
  <si>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</si>
  <si>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</si>
  <si>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</si>
  <si>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</si>
  <si>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</si>
  <si>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</si>
  <si>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</si>
  <si>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</si>
  <si>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</si>
  <si>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</si>
  <si>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</si>
  <si>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</si>
  <si>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</si>
  <si>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</si>
  <si>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</si>
  <si>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</si>
  <si>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</si>
  <si>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</si>
  <si>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</si>
  <si>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</si>
  <si>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</si>
  <si>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</si>
  <si>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</si>
  <si>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</si>
  <si>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</si>
  <si>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</si>
  <si>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</si>
  <si>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</si>
  <si>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</si>
  <si>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</si>
  <si>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</si>
  <si>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</si>
  <si>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</si>
  <si>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</si>
  <si>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</si>
  <si>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</si>
  <si>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</si>
  <si>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</si>
  <si>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</si>
  <si>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</si>
  <si>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</si>
  <si>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</si>
  <si>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</si>
  <si>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</si>
  <si>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</si>
  <si>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</si>
  <si>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</si>
  <si>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</si>
  <si>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</si>
  <si>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</si>
  <si>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</si>
  <si>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</si>
  <si>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</si>
  <si>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</si>
  <si>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</si>
  <si>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</si>
  <si>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</si>
  <si>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</si>
  <si>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</si>
  <si>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</si>
  <si>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</si>
  <si>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</si>
  <si>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</si>
  <si>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</si>
  <si>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</si>
  <si>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</si>
  <si>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</si>
  <si>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</si>
  <si>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</si>
  <si>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</si>
  <si>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</si>
  <si>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</si>
  <si>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</si>
  <si>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</si>
  <si>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</si>
  <si>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</si>
  <si>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</si>
  <si>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</si>
  <si>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</si>
  <si>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</si>
  <si>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</si>
  <si>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</si>
  <si>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</si>
  <si>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</si>
  <si>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</si>
  <si>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</si>
  <si>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</si>
  <si>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</si>
  <si>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</si>
  <si>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</si>
  <si>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</si>
  <si>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</si>
  <si>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</si>
  <si>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</si>
  <si>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</si>
  <si>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</si>
  <si>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</si>
  <si>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</si>
  <si>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</si>
  <si>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</si>
  <si>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</si>
  <si>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</si>
  <si>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</si>
  <si>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</si>
  <si>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</si>
  <si>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</si>
  <si>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</si>
  <si>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</si>
  <si>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</si>
  <si>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</si>
  <si>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</si>
  <si>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</si>
  <si>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</si>
  <si>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</si>
  <si>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</si>
  <si>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</si>
  <si>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</si>
  <si>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</si>
  <si>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</si>
  <si>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</si>
  <si>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</si>
  <si>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</si>
  <si>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</si>
  <si>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</si>
  <si>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</si>
  <si>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</si>
  <si>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</si>
  <si>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</si>
  <si>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</si>
  <si>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</si>
  <si>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</si>
  <si>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</si>
  <si>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</si>
  <si>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</si>
  <si>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</si>
  <si>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</si>
  <si>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</si>
  <si>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</si>
  <si>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</si>
  <si>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</si>
  <si>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</si>
  <si>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</si>
  <si>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</si>
  <si>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</si>
  <si>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</si>
  <si>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</si>
  <si>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</si>
  <si>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</si>
  <si>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</si>
  <si>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</si>
  <si>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</si>
  <si>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</si>
  <si>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</si>
  <si>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</si>
  <si>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</si>
  <si>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</si>
  <si>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</si>
  <si>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</si>
  <si>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</si>
  <si>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</si>
  <si>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</si>
  <si>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</si>
  <si>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</si>
  <si>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</si>
  <si>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</si>
  <si>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</si>
  <si>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</si>
  <si>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</si>
  <si>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</si>
  <si>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</si>
  <si>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</si>
  <si>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</si>
  <si>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</si>
  <si>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</si>
  <si>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</si>
  <si>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</si>
  <si>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</si>
  <si>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</si>
  <si>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</si>
  <si>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</si>
  <si>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</si>
  <si>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</si>
  <si>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</si>
  <si>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</si>
  <si>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</si>
  <si>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</si>
  <si>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</si>
  <si>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</si>
  <si>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</si>
  <si>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</si>
  <si>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</si>
  <si>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</si>
  <si>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</si>
  <si>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</si>
  <si>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</si>
  <si>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</si>
  <si>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</si>
  <si>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</si>
  <si>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</si>
  <si>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</si>
  <si>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</si>
  <si>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</si>
  <si>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</si>
  <si>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</si>
  <si>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</si>
  <si>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</si>
  <si>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</si>
  <si>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</si>
  <si>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</si>
  <si>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</si>
  <si>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</si>
  <si>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</si>
  <si>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</si>
  <si>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</si>
  <si>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</si>
  <si>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</si>
  <si>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</si>
  <si>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</si>
  <si>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</si>
  <si>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</si>
  <si>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</si>
  <si>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</si>
  <si>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</si>
  <si>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</si>
  <si>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</si>
  <si>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</si>
  <si>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</si>
  <si>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</si>
  <si>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</si>
  <si>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</si>
  <si>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</si>
  <si>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</si>
  <si>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</si>
  <si>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</si>
  <si>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</si>
  <si>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</si>
  <si>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</si>
  <si>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</si>
  <si>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</si>
  <si>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</si>
  <si>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</si>
  <si>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</si>
  <si>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</si>
  <si>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</si>
  <si>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</si>
  <si>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</si>
  <si>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</si>
  <si>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</si>
  <si>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</si>
  <si>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</si>
  <si>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</si>
  <si>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</si>
  <si>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</si>
  <si>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</si>
  <si>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</si>
  <si>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</si>
  <si>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</si>
  <si>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</si>
  <si>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</si>
  <si>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</si>
  <si>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</si>
  <si>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</si>
  <si>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</si>
  <si>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</si>
  <si>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</si>
  <si>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</si>
  <si>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</si>
  <si>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</si>
  <si>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</si>
  <si>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</si>
  <si>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</si>
  <si>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</si>
  <si>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</si>
  <si>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</si>
  <si>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</si>
  <si>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</si>
  <si>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</si>
  <si>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</si>
  <si>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</si>
  <si>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</si>
  <si>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</si>
  <si>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</si>
  <si>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</si>
  <si>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</si>
  <si>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</si>
  <si>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</si>
  <si>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</si>
  <si>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</si>
  <si>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</si>
  <si>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</si>
  <si>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</si>
  <si>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</si>
  <si>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</si>
  <si>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</si>
  <si>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</si>
  <si>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</si>
  <si>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</si>
  <si>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</si>
  <si>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</si>
  <si>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</si>
  <si>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</si>
  <si>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</si>
  <si>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</si>
  <si>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</si>
  <si>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</si>
  <si>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</si>
  <si>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</si>
  <si>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</si>
  <si>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</si>
  <si>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</si>
  <si>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</si>
  <si>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</si>
  <si>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</si>
  <si>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</si>
  <si>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</si>
  <si>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</si>
  <si>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</si>
  <si>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</si>
  <si>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</si>
  <si>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</si>
  <si>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</si>
  <si>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</si>
  <si>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</si>
  <si>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</si>
  <si>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</si>
  <si>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</si>
  <si>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</si>
  <si>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</si>
  <si>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</si>
  <si>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</si>
  <si>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</si>
  <si>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</si>
  <si>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</si>
  <si>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</si>
  <si>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</si>
  <si>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</si>
  <si>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</si>
  <si>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</si>
  <si>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</si>
  <si>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</si>
  <si>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</si>
  <si>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</si>
  <si>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</si>
  <si>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</si>
  <si>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</si>
  <si>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</si>
  <si>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</si>
  <si>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</si>
  <si>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</si>
  <si>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</si>
  <si>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</si>
  <si>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</si>
  <si>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</si>
  <si>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</si>
  <si>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</si>
  <si>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</si>
  <si>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</si>
  <si>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</si>
  <si>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</si>
  <si>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</si>
  <si>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</si>
  <si>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</si>
  <si>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</si>
  <si>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</si>
  <si>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</si>
  <si>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</si>
  <si>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</si>
  <si>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</si>
  <si>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</si>
  <si>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</si>
  <si>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</si>
  <si>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</si>
  <si>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</si>
  <si>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</si>
  <si>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</si>
  <si>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</si>
  <si>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</si>
  <si>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</si>
  <si>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</si>
  <si>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</si>
  <si>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</si>
  <si>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</si>
  <si>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</si>
  <si>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</si>
  <si>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</si>
  <si>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</si>
  <si>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</si>
  <si>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</si>
  <si>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</si>
  <si>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</si>
  <si>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</si>
  <si>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</si>
  <si>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</si>
  <si>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</si>
  <si>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</si>
  <si>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</si>
  <si>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</si>
  <si>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</si>
  <si>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</si>
  <si>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</si>
  <si>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</si>
  <si>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</si>
  <si>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</si>
  <si>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</si>
  <si>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</si>
  <si>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</si>
  <si>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</si>
  <si>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</si>
  <si>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</si>
  <si>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</si>
  <si>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</si>
  <si>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</si>
  <si>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</si>
  <si>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</si>
  <si>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</si>
  <si>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</si>
  <si>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</si>
  <si>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</si>
  <si>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</si>
  <si>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</si>
  <si>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</si>
  <si>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</si>
  <si>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</si>
  <si>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</si>
  <si>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</si>
  <si>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</si>
  <si>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</si>
  <si>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</si>
  <si>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</si>
  <si>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</si>
  <si>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</si>
  <si>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</si>
  <si>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</si>
  <si>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</si>
  <si>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</si>
  <si>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</si>
  <si>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</si>
  <si>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</si>
  <si>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</si>
  <si>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</si>
  <si>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</si>
  <si>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</si>
  <si>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</si>
  <si>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</si>
  <si>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</si>
  <si>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</si>
  <si>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</si>
  <si>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</si>
  <si>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</si>
  <si>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</si>
  <si>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</si>
  <si>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</si>
  <si>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</si>
  <si>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</si>
  <si>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</si>
  <si>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</si>
  <si>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</si>
  <si>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</si>
  <si>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</si>
  <si>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</si>
  <si>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</si>
  <si>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</si>
  <si>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</si>
  <si>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</si>
  <si>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</si>
  <si>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</si>
  <si>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</si>
  <si>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</si>
  <si>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</si>
  <si>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</si>
  <si>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</si>
  <si>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</si>
  <si>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</si>
  <si>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</si>
  <si>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</si>
  <si>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</si>
  <si>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</si>
  <si>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</si>
  <si>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</si>
  <si>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</si>
  <si>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</si>
  <si>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</si>
  <si>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</si>
  <si>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</si>
  <si>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</si>
  <si>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</si>
  <si>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</si>
  <si>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</si>
  <si>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</si>
  <si>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</si>
  <si>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</si>
  <si>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</si>
  <si>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</si>
  <si>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</si>
  <si>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</si>
  <si>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</si>
  <si>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</si>
  <si>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</si>
  <si>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</si>
  <si>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</si>
  <si>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</si>
  <si>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</si>
  <si>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</si>
  <si>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</si>
  <si>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</si>
  <si>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</si>
  <si>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</si>
  <si>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</si>
  <si>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</si>
  <si>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</si>
  <si>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</si>
  <si>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</si>
  <si>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</si>
  <si>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</si>
  <si>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</si>
  <si>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</si>
  <si>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</si>
  <si>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</si>
  <si>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</si>
  <si>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</si>
  <si>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</si>
  <si>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</si>
  <si>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</si>
  <si>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</si>
  <si>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</si>
  <si>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</si>
  <si>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</si>
  <si>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</si>
  <si>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</si>
  <si>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</si>
  <si>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</si>
  <si>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</si>
  <si>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</si>
  <si>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</si>
  <si>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</si>
  <si>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</si>
  <si>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</si>
  <si>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</si>
  <si>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</si>
  <si>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</si>
  <si>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</si>
  <si>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</si>
  <si>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</si>
  <si>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</si>
  <si>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</si>
  <si>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</si>
  <si>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</si>
  <si>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</si>
  <si>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</si>
  <si>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</si>
  <si>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</si>
  <si>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</si>
  <si>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</si>
  <si>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</si>
  <si>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</si>
  <si>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</si>
  <si>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</si>
  <si>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</si>
  <si>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</si>
  <si>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</si>
  <si>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</si>
  <si>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</si>
  <si>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</si>
  <si>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</si>
  <si>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</si>
  <si>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</si>
  <si>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</si>
  <si>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</si>
  <si>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</si>
  <si>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</si>
  <si>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</si>
  <si>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</si>
  <si>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</si>
  <si>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</si>
  <si>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</si>
  <si>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</si>
  <si>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</si>
  <si>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</si>
  <si>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</si>
  <si>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</si>
  <si>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</si>
  <si>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</si>
  <si>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</si>
  <si>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</si>
  <si>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</si>
  <si>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</si>
  <si>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</si>
  <si>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</si>
  <si>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</si>
  <si>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</si>
  <si>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</si>
  <si>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</si>
  <si>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</si>
  <si>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</si>
  <si>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</si>
  <si>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</si>
  <si>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</si>
  <si>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</si>
  <si>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</si>
  <si>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</si>
  <si>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</si>
  <si>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</si>
  <si>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</si>
  <si>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</si>
  <si>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</si>
  <si>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</si>
  <si>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</si>
  <si>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</si>
  <si>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</si>
  <si>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</si>
  <si>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</si>
  <si>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</si>
  <si>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</si>
  <si>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</si>
  <si>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</si>
  <si>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</si>
  <si>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</si>
  <si>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</si>
  <si>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</si>
  <si>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</si>
  <si>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</si>
  <si>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</si>
  <si>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</si>
  <si>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</si>
  <si>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</si>
  <si>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</si>
  <si>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</si>
  <si>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</si>
  <si>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</si>
  <si>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</si>
  <si>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</si>
  <si>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</si>
  <si>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</si>
  <si>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</si>
  <si>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</si>
  <si>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</si>
  <si>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</si>
  <si>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</si>
  <si>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</si>
  <si>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</si>
  <si>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</si>
  <si>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</si>
  <si>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</si>
  <si>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</si>
  <si>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</si>
  <si>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</si>
  <si>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</si>
  <si>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</si>
  <si>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</si>
  <si>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</si>
  <si>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</si>
  <si>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</si>
  <si>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</si>
  <si>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</si>
  <si>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</si>
  <si>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</si>
  <si>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</si>
  <si>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</si>
  <si>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</si>
  <si>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</si>
  <si>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</si>
  <si>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</si>
  <si>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</si>
  <si>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</si>
  <si>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</si>
  <si>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</si>
  <si>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</si>
  <si>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</si>
  <si>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</si>
  <si>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</si>
  <si>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</si>
  <si>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</si>
  <si>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</si>
  <si>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</si>
  <si>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</si>
  <si>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</si>
  <si>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</si>
  <si>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</si>
  <si>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</si>
  <si>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</si>
  <si>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</si>
  <si>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</si>
  <si>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</si>
  <si>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</si>
  <si>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</si>
  <si>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</si>
  <si>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</si>
  <si>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</si>
  <si>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</si>
  <si>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</si>
  <si>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</si>
  <si>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</si>
  <si>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</si>
  <si>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</si>
  <si>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</si>
  <si>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</si>
  <si>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</si>
  <si>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</si>
  <si>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</si>
  <si>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</si>
  <si>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</si>
  <si>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</si>
  <si>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</si>
  <si>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</si>
  <si>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</si>
  <si>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</si>
  <si>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</si>
  <si>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</si>
  <si>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</si>
  <si>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</si>
  <si>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</si>
  <si>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</si>
  <si>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</si>
  <si>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</si>
  <si>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</si>
  <si>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</si>
  <si>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</si>
  <si>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</si>
  <si>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</si>
  <si>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</si>
  <si>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</si>
  <si>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</si>
  <si>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</si>
  <si>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</si>
  <si>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</si>
  <si>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</si>
  <si>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</si>
  <si>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</si>
  <si>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</si>
  <si>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</si>
  <si>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</si>
  <si>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</si>
  <si>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</si>
  <si>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</si>
  <si>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</si>
  <si>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</si>
  <si>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</si>
  <si>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</si>
  <si>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</si>
  <si>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</si>
  <si>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</si>
  <si>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</si>
  <si>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</si>
  <si>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</si>
  <si>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</si>
  <si>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</si>
  <si>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</si>
  <si>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</si>
  <si>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</si>
  <si>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</si>
  <si>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</si>
  <si>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</si>
  <si>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</si>
  <si>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</si>
  <si>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</si>
  <si>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</si>
  <si>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</si>
  <si>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</si>
  <si>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</si>
  <si>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</si>
  <si>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</si>
  <si>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</si>
  <si>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</si>
  <si>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</si>
  <si>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</si>
  <si>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</si>
  <si>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</si>
  <si>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</si>
  <si>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</si>
  <si>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</si>
  <si>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</si>
  <si>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</si>
  <si>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</si>
  <si>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</si>
  <si>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</si>
  <si>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</si>
  <si>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</si>
  <si>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</si>
  <si>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</si>
  <si>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</si>
  <si>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</si>
  <si>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</si>
  <si>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</si>
  <si>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</si>
  <si>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</si>
  <si>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</si>
  <si>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</si>
  <si>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</si>
  <si>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</si>
  <si>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</si>
  <si>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</si>
  <si>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</si>
  <si>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</si>
  <si>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</si>
  <si>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</si>
  <si>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</si>
  <si>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</si>
  <si>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</si>
  <si>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</si>
  <si>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</si>
  <si>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</si>
  <si>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</si>
  <si>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</si>
  <si>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</si>
  <si>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</si>
  <si>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</si>
  <si>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</si>
  <si>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</si>
  <si>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</si>
  <si>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</si>
  <si>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</si>
  <si>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</si>
  <si>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</si>
  <si>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</si>
  <si>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</si>
  <si>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</si>
  <si>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</si>
  <si>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</si>
  <si>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</si>
  <si>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</si>
  <si>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</si>
  <si>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</si>
  <si>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</si>
  <si>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</si>
  <si>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</si>
  <si>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</si>
  <si>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</si>
  <si>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</si>
  <si>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</si>
  <si>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</si>
  <si>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</si>
  <si>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</si>
  <si>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</si>
  <si>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</si>
  <si>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</si>
  <si>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</si>
  <si>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</si>
  <si>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</si>
  <si>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</si>
  <si>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</si>
  <si>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</si>
  <si>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</si>
  <si>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</si>
  <si>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</si>
  <si>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</si>
  <si>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</si>
  <si>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</si>
  <si>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</si>
  <si>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</si>
  <si>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</si>
  <si>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</si>
  <si>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</si>
  <si>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</si>
  <si>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</si>
  <si>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</si>
  <si>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</si>
  <si>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</si>
  <si>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</si>
  <si>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</si>
  <si>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</si>
  <si>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</si>
  <si>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</si>
  <si>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</si>
  <si>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</si>
  <si>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</si>
  <si>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</si>
  <si>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</si>
  <si>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</si>
  <si>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</si>
  <si>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</si>
  <si>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</si>
  <si>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</si>
  <si>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</si>
  <si>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</si>
  <si>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</si>
  <si>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</si>
  <si>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</si>
  <si>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</si>
  <si>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</si>
  <si>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</si>
  <si>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</si>
  <si>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</si>
  <si>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</si>
  <si>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</si>
  <si>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</si>
  <si>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</si>
  <si>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</si>
  <si>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</si>
  <si>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</si>
  <si>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</si>
  <si>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</si>
  <si>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</si>
  <si>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</si>
  <si>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</si>
  <si>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</si>
  <si>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</si>
  <si>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</si>
  <si>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</si>
  <si>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</si>
  <si>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</si>
  <si>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</si>
  <si>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</si>
  <si>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</si>
  <si>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</si>
  <si>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</si>
  <si>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</si>
  <si>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</si>
  <si>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</si>
  <si>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</si>
  <si>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</si>
  <si>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</si>
  <si>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</si>
  <si>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</si>
  <si>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</si>
  <si>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</si>
  <si>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</si>
  <si>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</si>
  <si>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</si>
  <si>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</si>
  <si>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</si>
  <si>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</si>
  <si>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</si>
  <si>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</si>
  <si>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</si>
  <si>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</si>
  <si>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</si>
  <si>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</si>
  <si>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</si>
  <si>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</si>
  <si>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</si>
  <si>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</si>
  <si>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</si>
  <si>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</si>
  <si>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</si>
  <si>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</si>
  <si>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</si>
  <si>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</si>
  <si>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</si>
  <si>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</si>
  <si>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</si>
  <si>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</si>
  <si>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</si>
  <si>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</si>
  <si>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</si>
  <si>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</si>
  <si>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</si>
  <si>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</si>
  <si>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</si>
  <si>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</si>
  <si>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</si>
  <si>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</si>
  <si>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</si>
  <si>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</si>
  <si>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</si>
  <si>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</si>
  <si>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</si>
  <si>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</si>
  <si>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</si>
  <si>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</si>
  <si>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</si>
  <si>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</si>
  <si>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</si>
  <si>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</si>
  <si>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</si>
  <si>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</si>
  <si>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</si>
  <si>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</si>
  <si>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</si>
  <si>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</si>
  <si>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</si>
  <si>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</si>
  <si>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</si>
  <si>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</si>
  <si>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</si>
  <si>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</si>
  <si>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</si>
  <si>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</si>
  <si>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</si>
  <si>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</si>
  <si>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</si>
  <si>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</si>
  <si>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</si>
  <si>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</si>
  <si>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</si>
  <si>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</si>
  <si>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</si>
  <si>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</si>
  <si>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</si>
  <si>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</si>
  <si>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</si>
  <si>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</si>
  <si>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</si>
  <si>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</si>
  <si>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</si>
  <si>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</si>
  <si>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</si>
  <si>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</si>
  <si>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</si>
  <si>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</si>
  <si>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</si>
  <si>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</si>
  <si>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</si>
  <si>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</si>
  <si>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</si>
  <si>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</si>
  <si>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</si>
  <si>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</si>
  <si>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</si>
  <si>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</si>
  <si>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</si>
  <si>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</si>
  <si>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</si>
  <si>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</si>
  <si>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</si>
  <si>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</si>
  <si>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</si>
  <si>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</si>
  <si>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</si>
  <si>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</si>
  <si>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</si>
  <si>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</si>
  <si>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</si>
  <si>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</si>
  <si>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</si>
  <si>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</si>
  <si>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</si>
  <si>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</si>
  <si>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</si>
  <si>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</si>
  <si>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</si>
  <si>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</si>
  <si>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</si>
  <si>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</si>
  <si>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</si>
  <si>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</si>
  <si>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</si>
  <si>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</si>
  <si>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</si>
  <si>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</si>
  <si>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</si>
  <si>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</si>
  <si>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</si>
  <si>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</si>
  <si>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</si>
  <si>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</si>
  <si>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</si>
  <si>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</si>
  <si>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</si>
  <si>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</si>
  <si>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</si>
  <si>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</si>
  <si>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</si>
  <si>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</si>
  <si>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</si>
  <si>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</si>
  <si>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</si>
  <si>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</si>
  <si>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</si>
  <si>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</si>
  <si>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</si>
  <si>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</si>
  <si>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</si>
  <si>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</si>
  <si>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</si>
  <si>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</si>
  <si>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</si>
  <si>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</si>
  <si>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</si>
  <si>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</si>
  <si>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</si>
  <si>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</si>
  <si>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</si>
  <si>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</si>
  <si>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</si>
  <si>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</si>
  <si>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</si>
  <si>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</si>
  <si>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</si>
  <si>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</si>
  <si>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</si>
  <si>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</si>
  <si>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</si>
  <si>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</si>
  <si>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</si>
  <si>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</si>
  <si>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</si>
  <si>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</si>
  <si>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</si>
  <si>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</si>
  <si>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</si>
  <si>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</si>
  <si>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</si>
  <si>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</si>
  <si>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</si>
  <si>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</si>
  <si>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</si>
  <si>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</si>
  <si>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</si>
  <si>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</si>
  <si>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</si>
  <si>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</si>
  <si>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</si>
  <si>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</si>
  <si>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</si>
  <si>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</si>
  <si>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</si>
  <si>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</si>
  <si>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</si>
  <si>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</si>
  <si>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</si>
  <si>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</si>
  <si>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</si>
  <si>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</si>
  <si>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</si>
  <si>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</si>
  <si>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</si>
  <si>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</si>
  <si>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</si>
  <si>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</si>
  <si>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</si>
  <si>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</si>
  <si>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</si>
  <si>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</si>
  <si>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</si>
  <si>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</si>
  <si>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</si>
  <si>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</si>
  <si>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</si>
  <si>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</si>
  <si>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</si>
  <si>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</si>
  <si>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</si>
  <si>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</si>
  <si>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</si>
  <si>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</si>
  <si>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</si>
  <si>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</si>
  <si>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</si>
  <si>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</si>
  <si>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</si>
  <si>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</si>
  <si>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</si>
  <si>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</si>
  <si>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</si>
  <si>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</si>
  <si>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</si>
  <si>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</si>
  <si>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</si>
  <si>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</si>
  <si>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</si>
  <si>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</si>
  <si>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</si>
  <si>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</si>
  <si>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</si>
  <si>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</si>
  <si>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</si>
  <si>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</si>
  <si>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</si>
  <si>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</si>
  <si>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</si>
  <si>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</si>
  <si>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</si>
  <si>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</si>
  <si>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</si>
  <si>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</si>
  <si>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</si>
  <si>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</si>
  <si>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</si>
  <si>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</si>
  <si>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</si>
  <si>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</si>
  <si>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</si>
  <si>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</si>
  <si>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</si>
  <si>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</si>
  <si>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</si>
  <si>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</si>
  <si>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</si>
  <si>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</si>
  <si>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</si>
  <si>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</si>
  <si>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</si>
  <si>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</si>
  <si>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</si>
  <si>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</si>
  <si>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</si>
  <si>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</si>
  <si>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</si>
  <si>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</si>
  <si>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</si>
  <si>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</si>
  <si>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</si>
  <si>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</si>
  <si>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</si>
  <si>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</si>
  <si>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</si>
  <si>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</si>
  <si>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</si>
  <si>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</si>
  <si>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</si>
  <si>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</si>
  <si>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</si>
  <si>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</si>
  <si>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</si>
  <si>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</si>
  <si>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</si>
  <si>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</si>
  <si>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</si>
  <si>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</si>
  <si>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</si>
  <si>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</si>
  <si>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</si>
  <si>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</si>
  <si>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</si>
  <si>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</si>
  <si>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</si>
  <si>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</si>
  <si>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</si>
  <si>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</si>
  <si>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</si>
  <si>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</si>
  <si>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</si>
  <si>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</si>
  <si>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</si>
  <si>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</si>
  <si>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</si>
  <si>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</si>
  <si>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</si>
  <si>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</si>
  <si>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</si>
  <si>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</si>
  <si>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</si>
  <si>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</si>
  <si>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</si>
  <si>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</si>
  <si>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</si>
  <si>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</si>
  <si>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</si>
  <si>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</si>
  <si>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</si>
  <si>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</si>
  <si>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</si>
  <si>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</si>
  <si>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</si>
  <si>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</si>
  <si>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</si>
  <si>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</si>
  <si>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</si>
  <si>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</si>
  <si>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</si>
  <si>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</si>
  <si>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</si>
  <si>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</si>
  <si>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</si>
  <si>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</si>
  <si>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</si>
  <si>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</si>
  <si>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</si>
  <si>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</si>
  <si>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</si>
  <si>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</si>
  <si>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</si>
  <si>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</si>
  <si>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</si>
  <si>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</si>
  <si>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</si>
  <si>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</si>
  <si>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</si>
  <si>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</si>
  <si>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</si>
  <si>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</si>
  <si>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</si>
  <si>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</si>
  <si>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</si>
  <si>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</si>
  <si>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</si>
  <si>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</si>
  <si>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</si>
  <si>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</si>
  <si>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</si>
  <si>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</si>
  <si>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</si>
  <si>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</si>
  <si>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</si>
  <si>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</si>
  <si>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</si>
  <si>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</si>
  <si>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</si>
  <si>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</si>
  <si>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</si>
  <si>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</si>
  <si>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</si>
  <si>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</si>
  <si>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</si>
  <si>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</si>
  <si>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</si>
  <si>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</si>
  <si>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</si>
  <si>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</si>
  <si>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</si>
  <si>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</si>
  <si>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</si>
  <si>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</si>
  <si>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</si>
  <si>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</si>
  <si>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</si>
  <si>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</si>
  <si>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</si>
  <si>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</si>
  <si>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</si>
  <si>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</si>
  <si>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</si>
  <si>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</si>
  <si>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</si>
  <si>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</si>
  <si>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</si>
  <si>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</si>
  <si>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</si>
  <si>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</si>
  <si>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</si>
  <si>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</si>
  <si>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</si>
  <si>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</si>
  <si>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</si>
  <si>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</si>
  <si>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</si>
  <si>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</si>
  <si>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</si>
  <si>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</si>
  <si>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</si>
  <si>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</si>
  <si>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</si>
  <si>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</si>
  <si>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</si>
  <si>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</si>
  <si>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</si>
  <si>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</si>
  <si>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</si>
  <si>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</si>
  <si>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</si>
  <si>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</si>
  <si>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</si>
  <si>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</si>
  <si>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</si>
  <si>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</si>
  <si>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</si>
  <si>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</si>
  <si>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</si>
  <si>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</si>
  <si>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</si>
  <si>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</si>
  <si>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</si>
  <si>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</si>
  <si>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</si>
  <si>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</si>
  <si>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</si>
  <si>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</si>
  <si>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</si>
  <si>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</si>
  <si>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</si>
  <si>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</si>
  <si>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</si>
  <si>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</si>
  <si>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</si>
  <si>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</si>
  <si>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</si>
  <si>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</si>
  <si>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</si>
  <si>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</si>
  <si>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</si>
  <si>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</si>
  <si>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</si>
  <si>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</si>
  <si>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</si>
  <si>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</si>
  <si>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</si>
  <si>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</si>
  <si>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</si>
  <si>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</si>
  <si>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</si>
  <si>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</si>
  <si>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</si>
  <si>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</si>
  <si>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</si>
  <si>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</si>
  <si>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</si>
  <si>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</si>
  <si>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</si>
  <si>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</si>
  <si>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</si>
  <si>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</si>
  <si>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</si>
  <si>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</si>
  <si>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</si>
  <si>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</si>
  <si>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</si>
  <si>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</si>
  <si>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</si>
  <si>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</si>
  <si>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</si>
  <si>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</si>
  <si>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</si>
  <si>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</si>
  <si>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</si>
  <si>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</si>
  <si>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</si>
  <si>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</si>
  <si>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</si>
  <si>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</si>
  <si>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</si>
  <si>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</si>
  <si>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</si>
  <si>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</si>
  <si>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</si>
  <si>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</si>
  <si>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</si>
  <si>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</si>
  <si>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</si>
  <si>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</si>
  <si>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</si>
  <si>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</si>
  <si>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</si>
  <si>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</si>
  <si>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</si>
  <si>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</si>
  <si>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</si>
  <si>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</si>
  <si>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</si>
  <si>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</si>
  <si>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</si>
  <si>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</si>
  <si>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</si>
  <si>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</si>
  <si>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</si>
  <si>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</si>
  <si>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</si>
  <si>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</si>
  <si>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</si>
  <si>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</si>
  <si>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</si>
  <si>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</si>
  <si>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</si>
  <si>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</si>
  <si>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</si>
  <si>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</si>
  <si>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</si>
  <si>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</si>
  <si>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</si>
  <si>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</si>
  <si>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</si>
  <si>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</si>
  <si>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</si>
  <si>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</si>
  <si>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</si>
  <si>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</si>
  <si>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</si>
  <si>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</si>
  <si>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</si>
  <si>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</si>
  <si>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</si>
  <si>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</si>
  <si>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</si>
  <si>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</si>
  <si>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</si>
  <si>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</si>
  <si>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</si>
  <si>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</si>
  <si>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</si>
  <si>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</si>
  <si>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</si>
  <si>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</si>
  <si>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</si>
  <si>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</si>
  <si>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</si>
  <si>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</si>
  <si>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</si>
  <si>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</si>
  <si>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</si>
  <si>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</si>
  <si>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</si>
  <si>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</si>
  <si>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</si>
  <si>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</si>
  <si>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</si>
  <si>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</si>
  <si>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</si>
  <si>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</si>
  <si>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</si>
  <si>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</si>
  <si>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</si>
  <si>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</si>
  <si>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</si>
  <si>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</si>
  <si>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</si>
  <si>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</si>
  <si>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</si>
  <si>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</si>
  <si>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</si>
  <si>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</si>
  <si>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</si>
  <si>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</si>
  <si>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</si>
  <si>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</si>
  <si>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</si>
  <si>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</si>
  <si>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</si>
  <si>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</si>
  <si>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</si>
  <si>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</si>
  <si>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</si>
  <si>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</si>
  <si>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</si>
  <si>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</si>
  <si>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</si>
  <si>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</si>
  <si>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</si>
  <si>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</si>
  <si>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</si>
  <si>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</si>
  <si>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</si>
  <si>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</si>
  <si>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</si>
  <si>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</si>
  <si>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</si>
  <si>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</si>
  <si>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</si>
  <si>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</si>
  <si>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</si>
  <si>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</si>
  <si>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</si>
  <si>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</si>
  <si>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</si>
  <si>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</si>
  <si>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</si>
  <si>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</si>
  <si>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</si>
  <si>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</si>
  <si>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</si>
  <si>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</si>
  <si>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</si>
  <si>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</si>
  <si>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</si>
  <si>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</si>
  <si>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</si>
  <si>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</si>
  <si>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</si>
  <si>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</si>
  <si>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</si>
  <si>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</si>
  <si>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</si>
  <si>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</si>
  <si>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</si>
  <si>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</si>
  <si>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</si>
  <si>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</si>
  <si>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</si>
  <si>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</si>
  <si>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</si>
  <si>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</si>
  <si>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</si>
  <si>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</si>
  <si>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</si>
  <si>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</si>
  <si>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</si>
  <si>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</si>
  <si>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</si>
  <si>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</si>
  <si>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</si>
  <si>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</si>
  <si>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</si>
  <si>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</si>
  <si>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</si>
  <si>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</si>
  <si>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</si>
  <si>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</si>
  <si>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</si>
  <si>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</si>
  <si>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</si>
  <si>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</si>
  <si>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</si>
  <si>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</si>
  <si>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</si>
  <si>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</si>
  <si>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</si>
  <si>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</si>
  <si>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</si>
  <si>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</si>
  <si>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</si>
  <si>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</si>
  <si>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</si>
  <si>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</si>
  <si>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</si>
  <si>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</si>
  <si>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</si>
  <si>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</si>
  <si>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</si>
  <si>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</si>
  <si>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</si>
  <si>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</si>
  <si>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</si>
  <si>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</si>
  <si>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</si>
  <si>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</si>
  <si>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</si>
  <si>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</si>
  <si>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</si>
  <si>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</si>
  <si>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</si>
  <si>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</si>
  <si>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</si>
  <si>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</si>
  <si>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</si>
  <si>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</si>
  <si>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</si>
  <si>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</si>
  <si>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</si>
  <si>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</si>
  <si>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</si>
  <si>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</si>
  <si>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</si>
  <si>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</si>
  <si>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</si>
  <si>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</si>
  <si>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</si>
  <si>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</si>
  <si>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</si>
  <si>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</si>
  <si>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</si>
  <si>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</si>
  <si>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</si>
  <si>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</si>
  <si>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</si>
  <si>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</si>
  <si>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</si>
  <si>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</si>
  <si>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</si>
  <si>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</si>
  <si>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</si>
  <si>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</si>
  <si>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</si>
  <si>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</si>
  <si>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</si>
  <si>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</si>
  <si>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</si>
  <si>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</si>
  <si>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</si>
  <si>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</si>
  <si>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</si>
  <si>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</si>
  <si>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</si>
  <si>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</si>
  <si>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</si>
  <si>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</si>
  <si>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</si>
  <si>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</si>
  <si>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</si>
  <si>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</si>
  <si>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</si>
  <si>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</si>
  <si>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</si>
  <si>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</si>
  <si>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</si>
  <si>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</si>
  <si>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</si>
  <si>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</si>
  <si>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</si>
  <si>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</si>
  <si>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</si>
  <si>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</si>
  <si>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</si>
  <si>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</si>
  <si>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</si>
  <si>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</si>
  <si>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</si>
  <si>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</si>
  <si>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</si>
  <si>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</si>
  <si>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</si>
  <si>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</si>
  <si>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</si>
  <si>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</si>
  <si>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</si>
  <si>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</si>
  <si>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</si>
  <si>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</si>
  <si>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</si>
  <si>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</si>
  <si>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</si>
  <si>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</si>
  <si>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</si>
  <si>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</si>
  <si>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</si>
  <si>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</si>
  <si>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</si>
  <si>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</si>
  <si>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</si>
  <si>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</si>
  <si>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</si>
  <si>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</si>
  <si>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</si>
  <si>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</si>
  <si>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</si>
  <si>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</si>
  <si>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</si>
  <si>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</si>
  <si>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</si>
  <si>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</si>
  <si>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</si>
  <si>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</si>
  <si>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</si>
  <si>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</si>
  <si>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</si>
  <si>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</si>
  <si>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</si>
  <si>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</si>
  <si>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</si>
  <si>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</si>
  <si>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</si>
  <si>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</si>
  <si>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</si>
  <si>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</si>
  <si>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</si>
  <si>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</si>
  <si>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</si>
  <si>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</si>
  <si>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</si>
  <si>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</si>
  <si>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</si>
  <si>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</si>
  <si>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</si>
  <si>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</si>
  <si>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</si>
  <si>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</si>
  <si>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</si>
  <si>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</si>
  <si>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</si>
  <si>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</si>
  <si>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</si>
  <si>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</si>
  <si>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</si>
  <si>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</si>
  <si>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</si>
  <si>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</si>
  <si>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</si>
  <si>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</si>
  <si>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</si>
  <si>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</si>
  <si>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</si>
  <si>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</si>
  <si>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</si>
  <si>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</si>
  <si>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</si>
  <si>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</si>
  <si>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</si>
  <si>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</si>
  <si>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</si>
  <si>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</si>
  <si>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</si>
  <si>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</si>
  <si>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</si>
  <si>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</si>
  <si>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</si>
  <si>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</si>
  <si>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</si>
  <si>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</si>
  <si>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</si>
  <si>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</si>
  <si>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</si>
  <si>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</si>
  <si>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</si>
  <si>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</si>
  <si>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</si>
  <si>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</si>
  <si>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</si>
  <si>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</si>
  <si>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</si>
  <si>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</si>
  <si>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</si>
  <si>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</si>
  <si>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</si>
  <si>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</si>
  <si>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</si>
  <si>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</si>
  <si>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</si>
  <si>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</si>
  <si>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</si>
  <si>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</si>
  <si>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</si>
  <si>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</si>
  <si>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</si>
  <si>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</si>
  <si>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</si>
  <si>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</si>
  <si>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</si>
  <si>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</si>
  <si>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</si>
  <si>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</si>
  <si>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</si>
  <si>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</si>
  <si>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</si>
  <si>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</si>
  <si>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</si>
  <si>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</si>
  <si>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</si>
  <si>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</si>
  <si>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</si>
  <si>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</si>
  <si>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</si>
  <si>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</si>
  <si>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</si>
  <si>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</si>
  <si>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</si>
  <si>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</si>
  <si>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</si>
  <si>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</si>
  <si>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</si>
  <si>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</si>
  <si>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</si>
  <si>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</si>
  <si>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</si>
  <si>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</si>
  <si>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</si>
  <si>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</si>
  <si>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</si>
  <si>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</si>
  <si>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</si>
  <si>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</si>
  <si>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</si>
  <si>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</si>
  <si>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</si>
  <si>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</si>
  <si>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</si>
  <si>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</si>
  <si>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</si>
  <si>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</si>
  <si>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</si>
  <si>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</si>
  <si>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</si>
  <si>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</si>
  <si>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</si>
  <si>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</si>
  <si>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</si>
  <si>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</si>
  <si>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</si>
  <si>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</si>
  <si>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</si>
  <si>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</si>
  <si>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</si>
  <si>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</si>
  <si>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</si>
  <si>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</si>
  <si>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</si>
  <si>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</si>
  <si>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</si>
  <si>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</si>
  <si>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</si>
  <si>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</si>
  <si>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</si>
  <si>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</si>
  <si>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</si>
  <si>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</si>
  <si>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</si>
  <si>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</si>
  <si>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</si>
  <si>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</si>
  <si>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</si>
  <si>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</si>
  <si>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</si>
  <si>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</si>
  <si>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</si>
  <si>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</si>
  <si>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</si>
  <si>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</si>
  <si>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</si>
  <si>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</si>
  <si>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</si>
  <si>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</si>
  <si>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</si>
  <si>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</si>
  <si>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</si>
  <si>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</si>
  <si>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</si>
  <si>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</si>
  <si>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</si>
  <si>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</si>
  <si>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</si>
  <si>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</si>
  <si>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</si>
  <si>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</si>
  <si>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</si>
  <si>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</si>
  <si>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</si>
  <si>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</si>
  <si>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</si>
  <si>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</si>
  <si>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</si>
  <si>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</si>
  <si>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</si>
  <si>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</si>
  <si>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</si>
  <si>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</si>
  <si>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</si>
  <si>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</si>
  <si>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</si>
  <si>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</si>
  <si>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</si>
  <si>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</si>
  <si>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</si>
  <si>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</si>
  <si>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</si>
  <si>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</si>
  <si>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</si>
  <si>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</si>
  <si>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</si>
  <si>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</si>
  <si>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</si>
  <si>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</si>
  <si>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</si>
  <si>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</si>
  <si>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</si>
  <si>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</si>
  <si>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</si>
  <si>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</si>
  <si>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</si>
  <si>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</si>
  <si>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</si>
  <si>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</si>
  <si>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</si>
  <si>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</si>
  <si>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</si>
  <si>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</si>
  <si>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</si>
  <si>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</si>
  <si>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</si>
  <si>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</si>
  <si>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</si>
  <si>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</si>
  <si>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</si>
  <si>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</si>
  <si>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</si>
  <si>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</si>
  <si>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</si>
  <si>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</si>
  <si>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</si>
  <si>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</si>
  <si>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</si>
  <si>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</si>
  <si>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</si>
  <si>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</si>
  <si>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</si>
  <si>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</si>
  <si>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</si>
  <si>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</si>
  <si>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</si>
  <si>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</si>
  <si>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</si>
  <si>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</si>
  <si>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</si>
  <si>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</si>
  <si>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</si>
  <si>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</si>
  <si>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</si>
  <si>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</si>
  <si>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</si>
  <si>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</si>
  <si>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</si>
  <si>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</si>
  <si>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</si>
  <si>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</si>
  <si>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</si>
  <si>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</si>
  <si>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</si>
  <si>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</si>
  <si>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</si>
  <si>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</si>
  <si>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</si>
  <si>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</si>
  <si>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</si>
  <si>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</si>
  <si>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</si>
  <si>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</si>
  <si>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</si>
  <si>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</si>
  <si>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</si>
  <si>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</si>
  <si>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</si>
  <si>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</si>
  <si>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</si>
  <si>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</si>
  <si>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</si>
  <si>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</si>
  <si>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</si>
  <si>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</si>
  <si>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</si>
  <si>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</si>
  <si>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</si>
  <si>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</si>
  <si>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</si>
  <si>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</si>
  <si>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</si>
  <si>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</si>
  <si>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</si>
  <si>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</si>
  <si>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</si>
  <si>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</si>
  <si>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</si>
  <si>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</si>
  <si>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</si>
  <si>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</si>
  <si>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</si>
  <si>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</si>
  <si>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</si>
  <si>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</si>
  <si>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</si>
  <si>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</si>
  <si>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</si>
  <si>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</si>
  <si>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</si>
  <si>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</si>
  <si>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</si>
  <si>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</si>
  <si>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</si>
  <si>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</si>
  <si>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</si>
  <si>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</si>
  <si>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</si>
  <si>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</si>
  <si>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</si>
  <si>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</si>
  <si>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</si>
  <si>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</si>
  <si>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</si>
  <si>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</si>
  <si>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</si>
  <si>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</si>
  <si>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</si>
  <si>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</si>
  <si>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</si>
  <si>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</si>
  <si>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</si>
  <si>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</si>
  <si>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</si>
  <si>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</si>
  <si>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</si>
  <si>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</si>
  <si>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</si>
  <si>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</si>
  <si>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</si>
  <si>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</si>
  <si>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</si>
  <si>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</si>
  <si>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</si>
  <si>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</si>
  <si>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</si>
  <si>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</si>
  <si>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</si>
  <si>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</si>
  <si>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</si>
  <si>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</si>
  <si>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</si>
  <si>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</si>
  <si>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</si>
  <si>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</si>
  <si>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</si>
  <si>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</si>
  <si>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</si>
  <si>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</si>
  <si>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</si>
  <si>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</si>
  <si>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</si>
  <si>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</si>
  <si>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</si>
  <si>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</si>
  <si>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</si>
  <si>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</si>
  <si>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</si>
  <si>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</si>
  <si>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</si>
  <si>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</si>
  <si>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</si>
  <si>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</si>
  <si>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</si>
  <si>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</si>
  <si>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</si>
  <si>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</si>
  <si>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</si>
  <si>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</si>
  <si>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</si>
  <si>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</si>
  <si>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</si>
  <si>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</si>
  <si>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</si>
  <si>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</si>
  <si>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</si>
  <si>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</si>
  <si>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</si>
  <si>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</si>
  <si>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</si>
  <si>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</si>
  <si>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</si>
  <si>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</si>
  <si>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</si>
  <si>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</si>
  <si>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</si>
  <si>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</si>
  <si>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</si>
  <si>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</si>
  <si>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</si>
  <si>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</si>
  <si>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</si>
  <si>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</si>
  <si>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</si>
  <si>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</si>
  <si>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</si>
  <si>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</si>
  <si>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</si>
  <si>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</si>
  <si>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</si>
  <si>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</si>
  <si>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</si>
  <si>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</si>
  <si>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</si>
  <si>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</si>
  <si>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</si>
  <si>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</si>
  <si>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</si>
  <si>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</si>
  <si>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</si>
  <si>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</si>
  <si>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</si>
  <si>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</si>
  <si>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</si>
  <si>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</si>
  <si>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</si>
  <si>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</si>
  <si>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</si>
  <si>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</si>
  <si>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</si>
  <si>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</si>
  <si>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</si>
  <si>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</si>
  <si>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</si>
  <si>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</si>
  <si>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</si>
  <si>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</si>
  <si>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</si>
  <si>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</si>
  <si>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</si>
  <si>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</si>
  <si>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</si>
  <si>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</si>
  <si>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</si>
  <si>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</si>
  <si>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</si>
  <si>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</si>
  <si>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</si>
  <si>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</si>
  <si>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</si>
  <si>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</si>
  <si>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</si>
  <si>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</si>
  <si>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</si>
  <si>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</si>
  <si>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</si>
  <si>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</si>
  <si>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</si>
  <si>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</si>
  <si>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</si>
  <si>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</si>
  <si>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</si>
  <si>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</si>
  <si>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</si>
  <si>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</si>
  <si>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</si>
  <si>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</si>
  <si>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</si>
  <si>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</si>
  <si>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</si>
  <si>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</si>
  <si>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</si>
  <si>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</si>
  <si>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</si>
  <si>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</si>
  <si>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</si>
  <si>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</si>
  <si>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</si>
  <si>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</si>
  <si>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</si>
  <si>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</si>
  <si>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</si>
  <si>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</si>
  <si>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</si>
  <si>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</si>
  <si>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</si>
  <si>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</si>
  <si>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</si>
  <si>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</si>
  <si>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</si>
  <si>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</si>
  <si>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</si>
  <si>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</si>
  <si>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</si>
  <si>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</si>
  <si>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</si>
  <si>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</si>
  <si>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</si>
  <si>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</si>
  <si>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</si>
  <si>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</si>
  <si>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</si>
  <si>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</si>
  <si>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</si>
  <si>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</si>
  <si>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</si>
  <si>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</si>
  <si>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</si>
  <si>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</si>
  <si>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</si>
  <si>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</si>
  <si>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</si>
  <si>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</si>
  <si>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</si>
  <si>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</si>
  <si>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</si>
  <si>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</si>
  <si>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</si>
  <si>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</si>
  <si>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</si>
  <si>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</si>
  <si>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</si>
  <si>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</si>
  <si>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</si>
  <si>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</si>
  <si>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</si>
  <si>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</si>
  <si>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</si>
  <si>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</si>
  <si>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</si>
  <si>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</si>
  <si>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</si>
  <si>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</si>
  <si>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</si>
  <si>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</si>
  <si>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</si>
  <si>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</si>
  <si>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</si>
  <si>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</si>
  <si>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</si>
  <si>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</si>
  <si>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</si>
  <si>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</si>
  <si>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</si>
  <si>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</si>
  <si>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</si>
  <si>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</si>
  <si>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</si>
  <si>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</si>
  <si>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</si>
  <si>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</si>
  <si>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</si>
  <si>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</si>
  <si>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</si>
  <si>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</si>
  <si>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</si>
  <si>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</si>
  <si>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</si>
  <si>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</si>
  <si>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</si>
  <si>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</si>
  <si>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</si>
  <si>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</si>
  <si>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</si>
  <si>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</si>
  <si>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</si>
  <si>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</si>
  <si>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</si>
  <si>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</si>
  <si>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</si>
  <si>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</si>
  <si>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</si>
  <si>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</si>
  <si>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</si>
  <si>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</si>
  <si>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</si>
  <si>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</si>
  <si>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</si>
  <si>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</si>
  <si>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</si>
  <si>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</si>
  <si>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</si>
  <si>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</si>
  <si>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</si>
  <si>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</si>
  <si>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</si>
  <si>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</si>
  <si>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</si>
  <si>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</si>
  <si>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</si>
  <si>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</si>
  <si>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</si>
  <si>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</si>
  <si>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</si>
  <si>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</si>
  <si>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</si>
  <si>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</si>
  <si>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</si>
  <si>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</si>
  <si>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</si>
  <si>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</si>
  <si>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</si>
  <si>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</si>
  <si>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</si>
  <si>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</si>
  <si>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</si>
  <si>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</si>
  <si>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</si>
  <si>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</si>
  <si>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</si>
  <si>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</si>
  <si>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</si>
  <si>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</si>
  <si>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</si>
  <si>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</si>
  <si>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</si>
  <si>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</si>
  <si>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</si>
  <si>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</si>
  <si>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</si>
  <si>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</si>
  <si>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</si>
  <si>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</si>
  <si>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</si>
  <si>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</si>
  <si>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</si>
  <si>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</si>
  <si>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</si>
  <si>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</si>
  <si>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</si>
  <si>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</si>
  <si>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</si>
  <si>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</si>
  <si>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</si>
  <si>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</si>
  <si>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</si>
  <si>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</si>
  <si>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</si>
  <si>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</si>
  <si>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</si>
  <si>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</si>
  <si>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</si>
  <si>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</si>
  <si>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</si>
  <si>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</si>
  <si>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</si>
  <si>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</si>
  <si>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</si>
  <si>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</si>
  <si>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</si>
  <si>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</si>
  <si>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</si>
  <si>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</si>
  <si>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</si>
  <si>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</si>
  <si>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</si>
  <si>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</si>
  <si>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</si>
  <si>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</si>
  <si>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</si>
  <si>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</si>
  <si>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</si>
  <si>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</si>
  <si>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</si>
  <si>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</si>
  <si>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</si>
  <si>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</si>
  <si>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</si>
  <si>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</si>
  <si>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</si>
  <si>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</si>
  <si>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</si>
  <si>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</si>
  <si>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</si>
  <si>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</si>
  <si>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</si>
  <si>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</si>
  <si>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</si>
  <si>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</si>
  <si>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</si>
  <si>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</si>
  <si>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</si>
  <si>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</si>
  <si>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</si>
  <si>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</si>
  <si>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</si>
  <si>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</si>
  <si>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</si>
  <si>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</si>
  <si>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</si>
  <si>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</si>
  <si>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</si>
  <si>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</si>
  <si>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</si>
  <si>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</si>
  <si>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</si>
  <si>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</si>
  <si>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</si>
  <si>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</si>
  <si>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</si>
  <si>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</si>
  <si>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</si>
  <si>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</si>
  <si>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</si>
  <si>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</si>
  <si>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</si>
  <si>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</si>
  <si>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</si>
  <si>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</si>
  <si>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</si>
  <si>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</si>
  <si>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</si>
  <si>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</si>
  <si>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</si>
  <si>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</si>
  <si>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</si>
  <si>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</si>
  <si>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</si>
  <si>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</si>
  <si>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</si>
  <si>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</si>
  <si>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</si>
  <si>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</si>
  <si>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</si>
  <si>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</si>
  <si>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</si>
  <si>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</si>
  <si>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</si>
  <si>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</si>
  <si>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</si>
  <si>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</si>
  <si>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</si>
  <si>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</si>
  <si>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</si>
  <si>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</si>
  <si>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</si>
  <si>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</si>
  <si>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</si>
  <si>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</si>
  <si>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</si>
  <si>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</si>
  <si>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</si>
  <si>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</si>
  <si>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</si>
  <si>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</si>
  <si>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</si>
  <si>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</si>
  <si>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</si>
  <si>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</si>
  <si>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</si>
  <si>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</si>
  <si>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</si>
  <si>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</si>
  <si>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</si>
  <si>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</si>
  <si>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</si>
  <si>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</si>
  <si>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</si>
  <si>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</si>
  <si>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</si>
  <si>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</si>
  <si>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</si>
  <si>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</si>
  <si>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</si>
  <si>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</si>
  <si>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</si>
  <si>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</si>
  <si>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</si>
  <si>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</si>
  <si>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</si>
  <si>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</si>
  <si>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</si>
  <si>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</si>
  <si>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</si>
  <si>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</si>
  <si>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</si>
  <si>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</si>
  <si>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</si>
  <si>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</si>
  <si>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</si>
  <si>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</si>
  <si>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</si>
  <si>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</si>
  <si>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</si>
  <si>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</si>
  <si>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</si>
  <si>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</si>
  <si>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</si>
  <si>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</si>
  <si>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</si>
  <si>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</si>
  <si>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</si>
  <si>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</si>
  <si>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</si>
  <si>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</si>
  <si>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</si>
  <si>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</si>
  <si>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</si>
  <si>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</si>
  <si>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</si>
  <si>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</si>
  <si>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</si>
  <si>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</si>
  <si>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</si>
  <si>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</si>
  <si>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</si>
  <si>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</si>
  <si>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</si>
  <si>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</si>
  <si>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</si>
  <si>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</si>
  <si>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</si>
  <si>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</si>
  <si>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</si>
  <si>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</si>
  <si>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</si>
  <si>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</si>
  <si>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</si>
  <si>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</si>
  <si>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</si>
  <si>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</si>
  <si>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</si>
  <si>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</si>
  <si>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</si>
  <si>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</si>
  <si>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</si>
  <si>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</si>
  <si>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</si>
  <si>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</si>
  <si>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</si>
  <si>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</si>
  <si>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</si>
  <si>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</si>
  <si>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</si>
  <si>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</si>
  <si>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</si>
  <si>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</si>
  <si>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</si>
  <si>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</si>
  <si>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</si>
  <si>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</si>
  <si>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</si>
  <si>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</si>
  <si>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</si>
  <si>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</si>
  <si>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</si>
  <si>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</si>
  <si>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</si>
  <si>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</si>
  <si>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</si>
  <si>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</si>
  <si>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</si>
  <si>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</si>
  <si>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</si>
  <si>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</si>
  <si>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</si>
  <si>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</si>
  <si>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</si>
  <si>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</si>
  <si>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</si>
  <si>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</si>
  <si>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</si>
  <si>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</si>
  <si>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</si>
  <si>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</si>
  <si>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</si>
  <si>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</si>
  <si>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</si>
  <si>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</si>
  <si>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</si>
  <si>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</si>
  <si>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</si>
  <si>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</si>
  <si>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</si>
  <si>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</si>
  <si>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</si>
  <si>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</si>
  <si>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</si>
  <si>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</si>
  <si>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</si>
  <si>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</si>
  <si>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</si>
  <si>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</si>
  <si>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</si>
  <si>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</si>
  <si>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</si>
  <si>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</si>
  <si>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</si>
  <si>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</si>
  <si>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</si>
  <si>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</si>
  <si>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</si>
  <si>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</si>
  <si>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</si>
  <si>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</si>
  <si>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</si>
  <si>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</si>
  <si>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</si>
  <si>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</si>
  <si>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</si>
  <si>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</si>
  <si>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</si>
  <si>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</si>
  <si>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</si>
  <si>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</si>
  <si>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</si>
  <si>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</si>
  <si>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</si>
  <si>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</si>
  <si>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</si>
  <si>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</si>
  <si>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</si>
  <si>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</si>
  <si>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</si>
  <si>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</si>
  <si>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</si>
  <si>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</si>
  <si>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</si>
  <si>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</si>
  <si>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</si>
  <si>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</si>
  <si>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</si>
  <si>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</si>
  <si>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</si>
  <si>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</si>
  <si>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</si>
  <si>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</si>
  <si>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</si>
  <si>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</si>
  <si>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</si>
  <si>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</si>
  <si>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</si>
  <si>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</si>
  <si>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</si>
  <si>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</si>
  <si>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</si>
  <si>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</si>
  <si>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</si>
  <si>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</si>
  <si>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</si>
  <si>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</si>
  <si>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</si>
  <si>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</si>
  <si>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</si>
  <si>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</si>
  <si>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</si>
  <si>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</si>
  <si>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</si>
  <si>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</si>
  <si>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</si>
  <si>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</si>
  <si>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</si>
  <si>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</si>
  <si>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</si>
  <si>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</si>
  <si>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</si>
  <si>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</si>
  <si>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</si>
  <si>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</si>
  <si>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</si>
  <si>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</si>
  <si>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</si>
  <si>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</si>
  <si>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</si>
  <si>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</si>
  <si>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</si>
  <si>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</si>
  <si>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</si>
  <si>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</si>
  <si>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</si>
  <si>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</si>
  <si>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</si>
  <si>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</si>
  <si>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</si>
  <si>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</si>
  <si>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</si>
  <si>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</si>
  <si>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</si>
  <si>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</si>
  <si>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</si>
  <si>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</si>
  <si>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</si>
  <si>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</si>
  <si>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</si>
  <si>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</si>
  <si>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</si>
  <si>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</si>
  <si>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</si>
  <si>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</si>
  <si>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</si>
  <si>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</si>
  <si>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</si>
  <si>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</si>
  <si>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</si>
  <si>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</si>
  <si>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</si>
  <si>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</si>
  <si>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</si>
  <si>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</si>
  <si>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</si>
  <si>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</si>
  <si>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</si>
  <si>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</si>
  <si>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</si>
  <si>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</si>
  <si>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</si>
  <si>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</si>
  <si>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</si>
  <si>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</si>
  <si>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</si>
  <si>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</si>
  <si>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</si>
  <si>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</si>
  <si>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</si>
  <si>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</si>
  <si>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</si>
  <si>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</si>
  <si>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</si>
  <si>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</si>
  <si>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</si>
  <si>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</si>
  <si>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</si>
  <si>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</si>
  <si>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</si>
  <si>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</si>
  <si>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</si>
  <si>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</si>
  <si>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</si>
  <si>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</si>
  <si>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</si>
  <si>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</si>
  <si>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</si>
  <si>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</si>
  <si>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</si>
  <si>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</si>
  <si>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</si>
  <si>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</si>
  <si>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</si>
  <si>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</si>
  <si>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</si>
  <si>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</si>
  <si>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</si>
  <si>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</si>
  <si>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</si>
  <si>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</si>
  <si>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</si>
  <si>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</si>
  <si>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</si>
  <si>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</si>
  <si>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</si>
  <si>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</si>
  <si>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</si>
  <si>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</si>
  <si>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</si>
  <si>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</si>
  <si>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</si>
  <si>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</si>
  <si>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</si>
  <si>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</si>
  <si>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</si>
  <si>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</si>
  <si>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</si>
  <si>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</si>
  <si>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</si>
  <si>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</si>
  <si>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</si>
  <si>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</si>
  <si>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</si>
  <si>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</si>
  <si>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</si>
  <si>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</si>
  <si>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</si>
  <si>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</si>
  <si>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</si>
  <si>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</si>
  <si>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</si>
  <si>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</si>
  <si>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</si>
  <si>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</si>
  <si>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</si>
  <si>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</si>
  <si>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</si>
  <si>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</si>
  <si>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</si>
  <si>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</si>
  <si>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</si>
  <si>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</si>
  <si>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</si>
  <si>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</si>
  <si>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</si>
  <si>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</si>
  <si>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</si>
  <si>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</si>
  <si>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</si>
  <si>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</si>
  <si>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</si>
  <si>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</si>
  <si>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</si>
  <si>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</si>
  <si>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</si>
  <si>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</si>
  <si>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</si>
  <si>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</si>
  <si>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</si>
  <si>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</si>
  <si>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</si>
  <si>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</si>
  <si>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</si>
  <si>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</si>
  <si>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</si>
  <si>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</si>
  <si>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</si>
  <si>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</si>
  <si>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</si>
  <si>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</si>
  <si>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</si>
  <si>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</si>
  <si>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</si>
  <si>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</si>
  <si>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</si>
  <si>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</si>
  <si>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</si>
  <si>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</si>
  <si>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</si>
  <si>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</si>
  <si>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</si>
  <si>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</si>
  <si>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</si>
  <si>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</si>
  <si>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</si>
  <si>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</si>
  <si>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</si>
  <si>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</si>
  <si>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</si>
  <si>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</si>
  <si>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</si>
  <si>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</si>
  <si>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</si>
  <si>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</si>
  <si>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</si>
  <si>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</si>
  <si>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</si>
  <si>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</si>
  <si>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</si>
  <si>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</si>
  <si>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</si>
  <si>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</si>
  <si>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</si>
  <si>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</si>
  <si>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</si>
  <si>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</si>
  <si>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</si>
  <si>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</si>
  <si>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</si>
  <si>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</si>
  <si>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</si>
  <si>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</si>
  <si>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</si>
  <si>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</si>
  <si>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</si>
  <si>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</si>
  <si>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</si>
  <si>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</si>
  <si>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</si>
  <si>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</si>
  <si>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</si>
  <si>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</si>
  <si>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</si>
  <si>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</si>
  <si>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</si>
  <si>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</si>
  <si>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</si>
  <si>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</si>
  <si>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</si>
  <si>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</si>
  <si>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</si>
  <si>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</si>
  <si>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</si>
  <si>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</si>
  <si>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</si>
  <si>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</si>
  <si>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</si>
  <si>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</si>
  <si>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</si>
  <si>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</si>
  <si>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</si>
  <si>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</si>
  <si>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</si>
  <si>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</si>
  <si>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</si>
  <si>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</si>
  <si>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</si>
  <si>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</si>
  <si>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</si>
  <si>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</si>
  <si>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</si>
  <si>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</si>
  <si>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</si>
  <si>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</si>
  <si>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</si>
  <si>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</si>
  <si>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</si>
  <si>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</si>
  <si>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</si>
  <si>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</si>
  <si>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</si>
  <si>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</si>
  <si>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</si>
  <si>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</si>
  <si>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</si>
  <si>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</si>
  <si>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</si>
  <si>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</si>
  <si>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</si>
  <si>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</si>
  <si>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</si>
  <si>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</si>
  <si>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</si>
  <si>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</si>
  <si>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</si>
  <si>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</si>
  <si>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</si>
  <si>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</si>
  <si>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</si>
  <si>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</si>
  <si>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</si>
  <si>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</si>
  <si>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</si>
  <si>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</si>
  <si>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</si>
  <si>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</si>
  <si>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</si>
  <si>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</si>
  <si>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</si>
  <si>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</si>
  <si>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</si>
  <si>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</si>
  <si>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</si>
  <si>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</si>
  <si>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</si>
  <si>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</si>
  <si>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</si>
  <si>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</si>
  <si>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</si>
  <si>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</si>
  <si>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</si>
  <si>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</si>
  <si>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</si>
  <si>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</si>
  <si>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</si>
  <si>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</si>
  <si>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</si>
  <si>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</si>
  <si>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</si>
  <si>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</si>
  <si>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</si>
  <si>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</si>
  <si>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</si>
  <si>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</si>
  <si>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</si>
  <si>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</si>
  <si>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</si>
  <si>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</si>
  <si>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</si>
  <si>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</si>
  <si>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</si>
  <si>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</si>
  <si>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</si>
  <si>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</si>
  <si>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</si>
  <si>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</si>
  <si>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</si>
  <si>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</si>
  <si>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</si>
  <si>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</si>
  <si>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</si>
  <si>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</si>
  <si>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</si>
  <si>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</si>
  <si>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</si>
  <si>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</si>
  <si>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</si>
  <si>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</si>
  <si>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</si>
  <si>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</si>
  <si>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</si>
  <si>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</si>
  <si>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</si>
  <si>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</si>
  <si>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</si>
  <si>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</si>
  <si>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</si>
  <si>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</si>
  <si>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</si>
  <si>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</si>
  <si>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</si>
  <si>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</si>
  <si>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</si>
  <si>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</si>
  <si>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</si>
  <si>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</si>
  <si>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</si>
  <si>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</si>
  <si>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</si>
  <si>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</si>
  <si>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</si>
  <si>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</si>
  <si>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</si>
  <si>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</si>
  <si>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</si>
  <si>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</si>
  <si>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</si>
  <si>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</si>
  <si>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</si>
  <si>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</si>
  <si>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</si>
  <si>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</si>
  <si>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</si>
  <si>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</si>
  <si>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</si>
  <si>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</si>
  <si>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</si>
  <si>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</si>
  <si>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</si>
  <si>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</si>
  <si>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</si>
  <si>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</si>
  <si>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</si>
  <si>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</si>
  <si>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</si>
  <si>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</si>
  <si>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</si>
  <si>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</si>
  <si>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</si>
  <si>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</si>
  <si>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</si>
  <si>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</si>
  <si>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</si>
  <si>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</si>
  <si>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</si>
  <si>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</si>
  <si>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</si>
  <si>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</si>
  <si>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</si>
  <si>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</si>
  <si>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</si>
  <si>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</si>
  <si>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</si>
  <si>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</si>
  <si>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</si>
  <si>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</si>
  <si>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</si>
  <si>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</si>
  <si>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</si>
  <si>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</si>
  <si>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</si>
  <si>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</si>
  <si>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</si>
  <si>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</si>
  <si>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</si>
  <si>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</si>
  <si>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</si>
  <si>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</si>
  <si>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</si>
  <si>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</si>
  <si>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</si>
  <si>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</si>
  <si>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</si>
  <si>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</si>
  <si>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</si>
  <si>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</si>
  <si>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</si>
  <si>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</si>
  <si>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</si>
  <si>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</si>
  <si>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</si>
  <si>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</si>
  <si>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</si>
  <si>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</si>
  <si>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</si>
  <si>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</si>
  <si>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</si>
  <si>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</si>
  <si>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</si>
  <si>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</si>
  <si>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</si>
  <si>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</si>
  <si>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</si>
  <si>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</si>
  <si>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</si>
  <si>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</si>
  <si>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</si>
  <si>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</si>
  <si>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</si>
  <si>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</si>
  <si>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</si>
  <si>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</si>
  <si>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</si>
  <si>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</si>
  <si>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</si>
  <si>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</si>
  <si>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</si>
  <si>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</si>
  <si>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</si>
  <si>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</si>
  <si>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</si>
  <si>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</si>
  <si>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</si>
  <si>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</si>
  <si>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</si>
  <si>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</si>
  <si>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</si>
  <si>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</si>
  <si>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</si>
  <si>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</si>
  <si>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</si>
  <si>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</si>
  <si>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</si>
  <si>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</si>
  <si>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</si>
  <si>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</si>
  <si>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</si>
  <si>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</si>
  <si>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</si>
  <si>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</si>
  <si>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</si>
  <si>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</si>
  <si>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</si>
  <si>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</si>
  <si>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</si>
  <si>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</si>
  <si>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</si>
  <si>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</si>
  <si>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</si>
  <si>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</si>
  <si>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</si>
  <si>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</si>
  <si>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</si>
  <si>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</si>
  <si>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</si>
  <si>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</si>
  <si>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</si>
  <si>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</si>
  <si>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</si>
  <si>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</si>
  <si>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</si>
  <si>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</si>
  <si>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</si>
  <si>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</si>
  <si>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</si>
  <si>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</si>
  <si>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</si>
  <si>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</si>
  <si>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</si>
  <si>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</si>
  <si>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</si>
  <si>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</si>
  <si>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</si>
  <si>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</si>
  <si>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</si>
  <si>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</si>
  <si>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</si>
  <si>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</si>
  <si>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</si>
  <si>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</si>
  <si>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</si>
  <si>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</si>
  <si>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</si>
  <si>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</si>
  <si>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</si>
  <si>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</si>
  <si>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</si>
  <si>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</si>
  <si>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</si>
  <si>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</si>
  <si>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</si>
  <si>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</si>
  <si>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</si>
  <si>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</si>
  <si>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</si>
  <si>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</si>
  <si>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</si>
  <si>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</si>
  <si>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</si>
  <si>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</si>
  <si>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</si>
  <si>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</si>
  <si>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</si>
  <si>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</si>
  <si>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</si>
  <si>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</si>
  <si>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</si>
  <si>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</si>
  <si>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</si>
  <si>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</si>
  <si>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</si>
  <si>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</si>
  <si>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</si>
  <si>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</si>
  <si>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</si>
  <si>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</si>
  <si>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</si>
  <si>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</si>
  <si>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</si>
  <si>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</si>
  <si>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</si>
  <si>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</si>
  <si>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</si>
  <si>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</si>
  <si>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</si>
  <si>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</si>
  <si>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</si>
  <si>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</si>
  <si>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</si>
  <si>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</si>
  <si>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</si>
  <si>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</si>
  <si>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</si>
  <si>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</si>
  <si>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</si>
  <si>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</si>
  <si>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</si>
  <si>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</si>
  <si>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</si>
  <si>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</si>
  <si>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</si>
  <si>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</si>
  <si>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</si>
  <si>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</si>
  <si>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</si>
  <si>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</si>
  <si>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</si>
  <si>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</si>
  <si>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</si>
  <si>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</si>
  <si>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</si>
  <si>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</si>
  <si>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</si>
  <si>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</si>
  <si>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</si>
  <si>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</si>
  <si>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</si>
  <si>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</si>
  <si>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</si>
  <si>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</si>
  <si>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</si>
  <si>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</si>
  <si>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</si>
  <si>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</si>
  <si>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</si>
  <si>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</si>
  <si>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</si>
  <si>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</si>
  <si>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</si>
  <si>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</si>
  <si>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</si>
  <si>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</si>
  <si>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</si>
  <si>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</si>
  <si>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</si>
  <si>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</si>
  <si>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</si>
  <si>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</si>
  <si>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</si>
  <si>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</si>
  <si>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</si>
  <si>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</si>
  <si>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</si>
  <si>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</si>
  <si>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</si>
  <si>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</si>
  <si>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</si>
  <si>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</si>
  <si>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</si>
  <si>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</si>
  <si>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</si>
  <si>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</si>
  <si>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</si>
  <si>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</si>
  <si>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</si>
  <si>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</si>
  <si>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</si>
  <si>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</si>
  <si>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</si>
  <si>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</si>
  <si>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</si>
  <si>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</si>
  <si>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</si>
  <si>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</si>
  <si>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</si>
  <si>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</si>
  <si>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</si>
  <si>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</si>
  <si>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</si>
  <si>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</si>
  <si>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</si>
  <si>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</si>
  <si>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</si>
  <si>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</si>
  <si>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</si>
  <si>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</si>
  <si>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</si>
  <si>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</si>
  <si>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</si>
  <si>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</si>
  <si>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</si>
  <si>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</si>
  <si>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</si>
  <si>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</si>
  <si>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</si>
  <si>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</si>
  <si>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</si>
  <si>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</si>
  <si>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</si>
  <si>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</si>
  <si>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</si>
  <si>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</si>
  <si>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</si>
  <si>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</si>
  <si>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</si>
  <si>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</si>
  <si>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</si>
  <si>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</si>
  <si>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</si>
  <si>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</si>
  <si>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</si>
  <si>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</si>
  <si>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</si>
  <si>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</si>
  <si>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</si>
  <si>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</si>
  <si>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</si>
  <si>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</si>
  <si>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</si>
  <si>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</si>
  <si>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</si>
  <si>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</si>
  <si>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</si>
  <si>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</si>
  <si>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</si>
  <si>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</si>
  <si>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</si>
  <si>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</si>
  <si>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</si>
  <si>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</si>
  <si>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</si>
  <si>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</si>
  <si>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</si>
  <si>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</si>
  <si>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</si>
  <si>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</si>
  <si>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</si>
  <si>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</si>
  <si>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</si>
  <si>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</si>
  <si>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</si>
  <si>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</si>
  <si>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</si>
  <si>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</si>
  <si>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</si>
  <si>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</si>
  <si>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</si>
  <si>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</si>
  <si>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</si>
  <si>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</si>
  <si>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</si>
  <si>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</si>
  <si>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</si>
  <si>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</si>
  <si>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</si>
  <si>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</si>
  <si>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</si>
  <si>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</si>
  <si>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</si>
  <si>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</si>
  <si>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</si>
  <si>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</si>
  <si>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</si>
  <si>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</si>
  <si>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</si>
  <si>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</si>
  <si>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</si>
  <si>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</si>
  <si>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</si>
  <si>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</si>
  <si>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</si>
  <si>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</si>
  <si>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</si>
  <si>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</si>
  <si>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</si>
  <si>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</si>
  <si>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</si>
  <si>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</si>
  <si>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</si>
  <si>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</si>
  <si>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</si>
  <si>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</si>
  <si>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</si>
  <si>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</si>
  <si>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</si>
  <si>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</si>
  <si>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</si>
  <si>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</si>
  <si>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</si>
  <si>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</si>
  <si>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</si>
  <si>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</si>
  <si>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</si>
  <si>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</si>
  <si>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</si>
  <si>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</si>
  <si>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</si>
  <si>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</si>
  <si>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</si>
  <si>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</si>
  <si>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</si>
  <si>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</si>
  <si>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</si>
  <si>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</si>
  <si>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</si>
  <si>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</si>
  <si>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</si>
  <si>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</si>
  <si>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</si>
  <si>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</si>
  <si>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</si>
  <si>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</si>
  <si>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</si>
  <si>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</si>
  <si>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</si>
  <si>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</si>
  <si>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</si>
  <si>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</si>
  <si>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</si>
  <si>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</si>
  <si>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</si>
  <si>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</si>
  <si>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</si>
  <si>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</si>
  <si>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</si>
  <si>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</si>
  <si>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</si>
  <si>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</si>
  <si>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</si>
  <si>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</si>
  <si>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</si>
  <si>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</si>
  <si>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</si>
  <si>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</si>
  <si>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</si>
  <si>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</si>
  <si>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</si>
  <si>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</si>
  <si>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</si>
  <si>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</si>
  <si>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</si>
  <si>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</si>
  <si>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</si>
  <si>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</si>
  <si>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</si>
  <si>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</si>
  <si>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</si>
  <si>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</si>
  <si>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</si>
  <si>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</si>
  <si>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</si>
  <si>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</si>
  <si>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</si>
  <si>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</si>
  <si>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</si>
  <si>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</si>
  <si>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</si>
  <si>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</si>
  <si>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</si>
  <si>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</si>
  <si>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</si>
  <si>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</si>
  <si>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</si>
  <si>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</si>
  <si>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</si>
  <si>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</si>
  <si>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</si>
  <si>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</si>
  <si>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</si>
  <si>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</si>
  <si>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</si>
  <si>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</si>
  <si>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</si>
  <si>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</si>
  <si>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</si>
  <si>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</si>
  <si>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</si>
  <si>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</si>
  <si>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</si>
  <si>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</si>
  <si>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</si>
  <si>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</si>
  <si>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</si>
  <si>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</si>
  <si>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</si>
  <si>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</si>
  <si>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</si>
  <si>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</si>
  <si>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</si>
  <si>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</si>
  <si>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</si>
  <si>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</si>
  <si>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</si>
  <si>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</si>
  <si>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</si>
  <si>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</si>
  <si>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</si>
  <si>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</si>
  <si>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</si>
  <si>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</si>
  <si>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</si>
  <si>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</si>
  <si>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</si>
  <si>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</si>
  <si>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</si>
  <si>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</si>
  <si>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</si>
  <si>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</si>
  <si>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</si>
  <si>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</si>
  <si>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</si>
  <si>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</si>
  <si>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</si>
  <si>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</si>
  <si>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</si>
  <si>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</si>
  <si>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</si>
  <si>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</si>
  <si>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</si>
  <si>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</si>
  <si>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</si>
  <si>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</si>
  <si>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</si>
  <si>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</si>
  <si>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</si>
  <si>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</si>
  <si>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</si>
  <si>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</si>
  <si>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</si>
  <si>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</si>
  <si>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</si>
  <si>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</si>
  <si>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</si>
  <si>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</si>
  <si>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</si>
  <si>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</si>
  <si>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</si>
  <si>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</si>
  <si>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</si>
  <si>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</si>
  <si>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</si>
  <si>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</si>
  <si>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</si>
  <si>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</si>
  <si>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</si>
  <si>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</si>
  <si>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</si>
  <si>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</si>
  <si>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</si>
  <si>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</si>
  <si>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</si>
  <si>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</si>
  <si>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</si>
  <si>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</si>
  <si>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</si>
  <si>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</si>
  <si>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</si>
  <si>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</si>
  <si>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</si>
  <si>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</si>
  <si>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</si>
  <si>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</si>
  <si>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</si>
  <si>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</si>
  <si>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</si>
  <si>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</si>
  <si>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</si>
  <si>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</si>
  <si>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</si>
  <si>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</si>
  <si>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</si>
  <si>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</si>
  <si>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</si>
  <si>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</si>
  <si>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</si>
  <si>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</si>
  <si>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</si>
  <si>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</si>
  <si>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</si>
  <si>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</si>
  <si>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</si>
  <si>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</si>
  <si>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</si>
  <si>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</si>
  <si>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</si>
  <si>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</si>
  <si>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</si>
  <si>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</si>
  <si>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</si>
  <si>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</si>
  <si>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</si>
  <si>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</si>
  <si>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</si>
  <si>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</si>
  <si>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</si>
  <si>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</si>
  <si>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</si>
  <si>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</si>
  <si>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</si>
  <si>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</si>
  <si>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</si>
  <si>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</si>
  <si>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</si>
  <si>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</si>
  <si>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</si>
  <si>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</si>
  <si>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</si>
  <si>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</si>
  <si>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</si>
  <si>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</si>
  <si>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</si>
  <si>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</si>
  <si>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</si>
  <si>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</si>
  <si>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</si>
  <si>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</si>
  <si>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</si>
  <si>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</si>
  <si>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</si>
  <si>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</si>
  <si>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</si>
  <si>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</si>
  <si>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</si>
  <si>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</si>
  <si>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</si>
  <si>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</si>
  <si>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</si>
  <si>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</si>
  <si>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</si>
  <si>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</si>
  <si>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</si>
  <si>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</si>
  <si>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</si>
  <si>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</si>
  <si>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</si>
  <si>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</si>
  <si>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</si>
  <si>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</si>
  <si>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</si>
  <si>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</si>
  <si>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</si>
  <si>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</si>
  <si>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</si>
  <si>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</si>
  <si>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</si>
  <si>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</si>
  <si>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</si>
  <si>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</si>
  <si>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</si>
  <si>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</si>
  <si>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</si>
  <si>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</si>
  <si>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</si>
  <si>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</si>
  <si>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</si>
  <si>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</si>
  <si>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</si>
  <si>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</si>
  <si>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</si>
  <si>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</si>
  <si>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</si>
  <si>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</si>
  <si>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</si>
  <si>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</si>
  <si>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</si>
  <si>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</si>
  <si>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</si>
  <si>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</si>
  <si>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</si>
  <si>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</si>
  <si>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</si>
  <si>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</si>
  <si>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</si>
  <si>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</si>
  <si>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</si>
  <si>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</si>
  <si>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</si>
  <si>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</si>
  <si>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</si>
  <si>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</si>
  <si>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</si>
  <si>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</si>
  <si>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</si>
  <si>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</si>
  <si>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</si>
  <si>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</si>
  <si>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</si>
  <si>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</si>
  <si>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</si>
  <si>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</si>
  <si>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</si>
  <si>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</si>
  <si>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</si>
  <si>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</si>
  <si>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</si>
  <si>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</si>
  <si>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</si>
  <si>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</si>
  <si>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</si>
  <si>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</si>
  <si>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</si>
  <si>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</si>
  <si>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</si>
  <si>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</si>
  <si>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</si>
  <si>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</si>
  <si>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</si>
  <si>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</si>
  <si>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</si>
  <si>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</si>
  <si>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</si>
  <si>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</si>
  <si>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</si>
  <si>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</si>
  <si>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</si>
  <si>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</si>
  <si>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</si>
  <si>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</si>
  <si>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</si>
  <si>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</si>
  <si>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</si>
  <si>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</si>
  <si>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</si>
  <si>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</si>
  <si>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</si>
  <si>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</si>
  <si>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</si>
  <si>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</si>
  <si>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</si>
  <si>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</si>
  <si>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</si>
  <si>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</si>
  <si>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</si>
  <si>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</si>
  <si>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</si>
  <si>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</si>
  <si>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</si>
  <si>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</si>
  <si>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</si>
  <si>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</si>
  <si>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</si>
  <si>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</si>
  <si>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</si>
  <si>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</si>
  <si>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</si>
  <si>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</si>
  <si>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</si>
  <si>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</si>
  <si>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</si>
  <si>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</si>
  <si>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</si>
  <si>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</si>
  <si>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</si>
  <si>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</si>
  <si>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</si>
  <si>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</si>
  <si>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</si>
  <si>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</si>
  <si>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</si>
  <si>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</si>
  <si>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</si>
  <si>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</si>
  <si>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</si>
  <si>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</si>
  <si>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</si>
  <si>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</si>
  <si>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</si>
  <si>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</si>
  <si>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</si>
  <si>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</si>
  <si>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</si>
  <si>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</si>
  <si>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</si>
  <si>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</si>
  <si>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</si>
  <si>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</si>
  <si>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</si>
  <si>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</si>
  <si>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</si>
  <si>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</si>
  <si>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</si>
  <si>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</si>
  <si>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</si>
  <si>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</si>
  <si>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</si>
  <si>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</si>
  <si>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</si>
  <si>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</si>
  <si>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</si>
  <si>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</si>
  <si>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</si>
  <si>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</si>
  <si>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</si>
  <si>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</si>
  <si>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</si>
  <si>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</si>
  <si>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</si>
  <si>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</si>
  <si>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</si>
  <si>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</si>
  <si>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</si>
  <si>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</si>
  <si>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</si>
  <si>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</si>
  <si>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</si>
  <si>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</si>
  <si>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</si>
  <si>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</si>
  <si>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</si>
  <si>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</si>
  <si>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</si>
  <si>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</si>
  <si>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</si>
  <si>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</si>
  <si>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</si>
  <si>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</si>
  <si>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</si>
  <si>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</si>
  <si>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</si>
  <si>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</si>
  <si>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</si>
  <si>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</si>
  <si>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</si>
  <si>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</si>
  <si>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</si>
  <si>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</si>
  <si>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</si>
  <si>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</si>
  <si>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</si>
  <si>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</si>
  <si>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</si>
  <si>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</si>
  <si>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</si>
  <si>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</si>
  <si>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</si>
  <si>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</si>
  <si>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</si>
  <si>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</si>
  <si>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</si>
  <si>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</si>
  <si>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</si>
  <si>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</si>
  <si>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</si>
  <si>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</si>
  <si>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</si>
  <si>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</si>
  <si>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</si>
  <si>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</si>
  <si>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</si>
  <si>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</si>
  <si>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</si>
  <si>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</si>
  <si>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</si>
  <si>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</si>
  <si>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</si>
  <si>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</si>
  <si>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</si>
  <si>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</si>
  <si>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</si>
  <si>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</si>
  <si>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</si>
  <si>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</si>
  <si>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</si>
  <si>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</si>
  <si>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</si>
  <si>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</si>
  <si>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</si>
  <si>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</si>
  <si>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</si>
  <si>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</si>
  <si>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</si>
  <si>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</si>
  <si>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</si>
  <si>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</si>
  <si>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</si>
  <si>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</si>
  <si>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</si>
  <si>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</si>
  <si>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</si>
  <si>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</si>
  <si>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</si>
  <si>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</si>
  <si>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</si>
  <si>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</si>
  <si>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</si>
  <si>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</si>
  <si>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</si>
  <si>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</si>
  <si>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</si>
  <si>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</si>
  <si>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</si>
  <si>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</si>
  <si>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</si>
  <si>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</si>
  <si>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</si>
  <si>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</si>
  <si>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</si>
  <si>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</si>
  <si>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</si>
  <si>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</si>
  <si>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</si>
  <si>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</si>
  <si>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</si>
  <si>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</si>
  <si>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</si>
  <si>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</si>
  <si>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</si>
  <si>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</si>
  <si>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</si>
  <si>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</si>
  <si>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</si>
  <si>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</si>
  <si>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</si>
  <si>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</si>
  <si>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</si>
  <si>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</si>
  <si>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</si>
  <si>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</si>
  <si>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</si>
  <si>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</si>
  <si>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</si>
  <si>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</si>
  <si>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</si>
  <si>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</si>
  <si>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</si>
  <si>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</si>
  <si>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</si>
  <si>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</si>
  <si>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</si>
  <si>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</si>
  <si>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</si>
  <si>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</si>
  <si>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</si>
  <si>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</si>
  <si>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</si>
  <si>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</si>
  <si>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</si>
  <si>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</si>
  <si>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</si>
  <si>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</si>
  <si>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</si>
  <si>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</si>
  <si>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</si>
  <si>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</si>
  <si>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</si>
  <si>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</si>
  <si>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</si>
  <si>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</si>
  <si>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</si>
  <si>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</si>
  <si>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</si>
  <si>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</si>
  <si>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</si>
  <si>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</si>
  <si>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</si>
  <si>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</si>
  <si>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</si>
  <si>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</si>
  <si>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</si>
  <si>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</si>
  <si>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</si>
  <si>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</si>
  <si>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</si>
  <si>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</si>
  <si>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</si>
  <si>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</si>
  <si>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</si>
  <si>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</si>
  <si>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</si>
  <si>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</si>
  <si>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</si>
  <si>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</si>
  <si>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</si>
  <si>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</si>
  <si>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</si>
  <si>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</si>
  <si>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</si>
  <si>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</si>
  <si>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</si>
  <si>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</si>
  <si>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</si>
  <si>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</si>
  <si>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</si>
  <si>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</si>
  <si>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</si>
  <si>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</si>
  <si>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</si>
  <si>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</si>
  <si>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</si>
  <si>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</si>
  <si>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</si>
  <si>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</si>
  <si>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</si>
  <si>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</si>
  <si>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</si>
  <si>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</si>
  <si>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</si>
  <si>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</si>
  <si>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</si>
  <si>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</si>
  <si>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</si>
  <si>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</si>
  <si>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</si>
  <si>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</si>
  <si>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</si>
  <si>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</si>
  <si>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</si>
  <si>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</si>
  <si>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</si>
  <si>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</si>
  <si>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</si>
  <si>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</si>
  <si>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</si>
  <si>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</si>
  <si>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</si>
  <si>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</si>
  <si>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</si>
  <si>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</si>
  <si>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</si>
  <si>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</si>
  <si>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</si>
  <si>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</si>
  <si>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</si>
  <si>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</si>
  <si>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</si>
  <si>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</si>
  <si>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</si>
  <si>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</si>
  <si>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</si>
  <si>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</si>
  <si>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</si>
  <si>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</si>
  <si>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</si>
  <si>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</si>
  <si>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</si>
  <si>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</si>
  <si>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</si>
  <si>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</si>
  <si>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</si>
  <si>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</si>
  <si>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</si>
  <si>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</si>
  <si>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</si>
  <si>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</si>
  <si>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</si>
  <si>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</si>
  <si>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</si>
  <si>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</si>
  <si>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</si>
  <si>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</si>
  <si>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</si>
  <si>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</si>
  <si>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</si>
  <si>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</si>
  <si>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</si>
  <si>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</si>
  <si>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</si>
  <si>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</si>
  <si>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</si>
  <si>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</si>
  <si>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</si>
  <si>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</si>
  <si>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</si>
  <si>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</si>
  <si>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</si>
  <si>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</si>
  <si>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</si>
  <si>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</si>
  <si>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</si>
  <si>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</si>
  <si>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</si>
  <si>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</si>
  <si>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</si>
  <si>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</si>
  <si>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</si>
  <si>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</si>
  <si>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</si>
  <si>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</si>
  <si>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</si>
  <si>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</si>
  <si>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</si>
  <si>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</si>
  <si>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</si>
  <si>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</si>
  <si>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</si>
  <si>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</si>
  <si>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</si>
  <si>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</si>
  <si>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</si>
  <si>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</si>
  <si>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</si>
  <si>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</si>
  <si>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</si>
  <si>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</si>
  <si>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</si>
  <si>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</si>
  <si>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</si>
  <si>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</si>
  <si>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</si>
  <si>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</si>
  <si>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</si>
  <si>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</si>
  <si>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</si>
  <si>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</si>
  <si>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</si>
  <si>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</si>
  <si>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</si>
  <si>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</si>
  <si>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</si>
  <si>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</si>
  <si>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</si>
  <si>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</si>
  <si>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</si>
  <si>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</si>
  <si>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</si>
  <si>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</si>
  <si>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</si>
  <si>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</si>
  <si>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</si>
  <si>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</si>
  <si>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</si>
  <si>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</si>
  <si>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</si>
  <si>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</si>
  <si>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</si>
  <si>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</si>
  <si>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</si>
  <si>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</si>
  <si>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</si>
  <si>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</si>
  <si>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</si>
  <si>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</si>
  <si>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</si>
  <si>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</si>
  <si>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</si>
  <si>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</si>
  <si>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</si>
  <si>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</si>
  <si>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</si>
  <si>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</si>
  <si>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</si>
  <si>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</si>
  <si>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</si>
  <si>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</si>
  <si>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</si>
  <si>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</si>
  <si>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</si>
  <si>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</si>
  <si>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</si>
  <si>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</si>
  <si>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</si>
  <si>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</si>
  <si>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</si>
  <si>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</si>
  <si>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</si>
  <si>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</si>
  <si>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</si>
  <si>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</si>
  <si>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</si>
  <si>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</si>
  <si>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</si>
  <si>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</si>
  <si>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</si>
  <si>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</si>
  <si>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</si>
  <si>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</si>
  <si>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</si>
  <si>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</si>
  <si>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</si>
  <si>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</si>
  <si>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</si>
  <si>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</si>
  <si>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</si>
  <si>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</si>
  <si>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</si>
  <si>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</si>
  <si>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</si>
  <si>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</si>
  <si>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</si>
  <si>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</si>
  <si>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</si>
  <si>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</si>
  <si>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</si>
  <si>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</si>
  <si>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</si>
  <si>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</si>
  <si>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</si>
  <si>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</si>
  <si>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</si>
  <si>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</si>
  <si>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</si>
  <si>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</si>
  <si>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</si>
  <si>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</si>
  <si>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</si>
  <si>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</si>
  <si>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</si>
  <si>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</si>
  <si>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</si>
  <si>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</si>
  <si>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</si>
  <si>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</si>
  <si>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</si>
  <si>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</si>
  <si>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</si>
  <si>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</si>
  <si>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</si>
  <si>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</si>
  <si>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</si>
  <si>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</si>
  <si>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</si>
  <si>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</si>
  <si>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</si>
  <si>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</si>
  <si>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</si>
  <si>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</si>
  <si>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</si>
  <si>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</si>
  <si>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</si>
  <si>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</si>
  <si>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</si>
  <si>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</si>
  <si>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</si>
  <si>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</si>
  <si>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</si>
  <si>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</si>
  <si>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</si>
  <si>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</si>
  <si>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</si>
  <si>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</si>
  <si>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</si>
  <si>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</si>
  <si>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</si>
  <si>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</si>
  <si>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</si>
  <si>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</si>
  <si>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</si>
  <si>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</si>
  <si>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</si>
  <si>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</si>
  <si>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</si>
  <si>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</si>
  <si>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</si>
  <si>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</si>
  <si>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</si>
  <si>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</si>
  <si>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</si>
  <si>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</si>
  <si>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</si>
  <si>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</si>
  <si>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</si>
  <si>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</si>
  <si>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</si>
  <si>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</si>
  <si>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</si>
  <si>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</si>
  <si>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</si>
  <si>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</si>
  <si>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</si>
  <si>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</si>
  <si>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</si>
  <si>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</si>
  <si>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</si>
  <si>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</si>
  <si>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</si>
  <si>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</si>
  <si>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</si>
  <si>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</si>
  <si>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</si>
  <si>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</si>
  <si>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</si>
  <si>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</si>
  <si>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</si>
  <si>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</si>
  <si>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</si>
  <si>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</si>
  <si>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</si>
  <si>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</si>
  <si>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</si>
  <si>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</si>
  <si>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</si>
  <si>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</si>
  <si>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</si>
  <si>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</si>
  <si>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</si>
  <si>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</si>
  <si>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</si>
  <si>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</si>
  <si>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</si>
  <si>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</si>
  <si>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</si>
  <si>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</si>
  <si>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</si>
  <si>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</si>
  <si>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</si>
  <si>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</si>
  <si>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</si>
  <si>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</si>
  <si>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</si>
  <si>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</si>
  <si>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</si>
  <si>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</si>
  <si>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</si>
  <si>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</si>
  <si>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</si>
  <si>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</si>
  <si>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</si>
  <si>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</si>
  <si>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</si>
  <si>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</si>
  <si>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</si>
  <si>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</si>
  <si>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</si>
  <si>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</si>
  <si>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</si>
  <si>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</si>
  <si>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</si>
  <si>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</si>
  <si>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</si>
  <si>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</si>
  <si>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</si>
  <si>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</si>
  <si>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</si>
  <si>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</si>
  <si>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</si>
  <si>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</si>
  <si>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</si>
  <si>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</si>
  <si>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</si>
  <si>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</si>
  <si>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</si>
  <si>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</si>
  <si>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</si>
  <si>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</si>
  <si>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</si>
  <si>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</si>
  <si>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</si>
  <si>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</si>
  <si>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</si>
  <si>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</si>
  <si>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</si>
  <si>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</si>
  <si>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</si>
  <si>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</si>
  <si>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</si>
  <si>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</si>
  <si>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</si>
  <si>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</si>
  <si>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</si>
  <si>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</si>
  <si>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</si>
  <si>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</si>
  <si>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</si>
  <si>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</si>
  <si>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</si>
  <si>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</si>
  <si>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</si>
  <si>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</si>
  <si>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</si>
  <si>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</si>
  <si>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</si>
  <si>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</si>
  <si>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</si>
  <si>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</si>
  <si>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</si>
  <si>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</si>
  <si>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</si>
  <si>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</si>
  <si>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</si>
  <si>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</si>
  <si>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</si>
  <si>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</si>
  <si>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</si>
  <si>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</si>
  <si>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</si>
  <si>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</si>
  <si>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</si>
  <si>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</si>
  <si>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</si>
  <si>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</si>
  <si>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</si>
  <si>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</si>
  <si>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</si>
  <si>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</si>
  <si>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</si>
  <si>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</si>
  <si>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</si>
  <si>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</si>
  <si>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</si>
  <si>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</si>
  <si>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</si>
  <si>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</si>
  <si>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</si>
  <si>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</si>
  <si>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</si>
  <si>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</si>
  <si>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</si>
  <si>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</si>
  <si>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</si>
  <si>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</si>
  <si>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</si>
  <si>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</si>
  <si>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</si>
  <si>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</si>
  <si>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</si>
  <si>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</si>
  <si>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</si>
  <si>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</si>
  <si>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</si>
  <si>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</si>
  <si>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</si>
  <si>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</si>
  <si>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</si>
  <si>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</si>
  <si>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</si>
  <si>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</si>
  <si>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</si>
  <si>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</si>
  <si>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</si>
  <si>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</si>
  <si>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</si>
  <si>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</si>
  <si>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</si>
  <si>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</si>
  <si>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</si>
  <si>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</si>
  <si>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</si>
  <si>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</si>
  <si>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</si>
  <si>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</si>
  <si>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</si>
  <si>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</si>
  <si>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</si>
  <si>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</si>
  <si>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</si>
  <si>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</si>
  <si>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</si>
  <si>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</si>
  <si>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</si>
  <si>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</si>
  <si>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</si>
  <si>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</si>
  <si>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</si>
  <si>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</si>
  <si>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</si>
  <si>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</si>
  <si>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</si>
  <si>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</si>
  <si>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</si>
  <si>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</si>
  <si>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</si>
  <si>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</si>
  <si>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</si>
  <si>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</si>
  <si>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</si>
  <si>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</si>
  <si>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</si>
  <si>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</si>
  <si>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</si>
  <si>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</si>
  <si>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</si>
  <si>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</si>
  <si>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</si>
  <si>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</si>
  <si>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</si>
  <si>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</si>
  <si>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</si>
  <si>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</si>
  <si>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</si>
  <si>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</si>
  <si>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</si>
  <si>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</si>
  <si>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</si>
  <si>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</si>
  <si>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</si>
  <si>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</si>
  <si>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</si>
  <si>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</si>
  <si>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</si>
  <si>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</si>
  <si>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</si>
  <si>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</si>
  <si>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</si>
  <si>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</si>
  <si>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</si>
  <si>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</si>
  <si>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</si>
  <si>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</si>
  <si>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</si>
  <si>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</si>
  <si>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</si>
  <si>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</si>
  <si>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</si>
  <si>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</si>
  <si>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</si>
  <si>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</si>
  <si>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</si>
  <si>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</si>
  <si>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</si>
  <si>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</si>
  <si>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</si>
  <si>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</si>
  <si>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</si>
  <si>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</si>
  <si>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</si>
  <si>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</si>
  <si>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</si>
  <si>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</si>
  <si>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</si>
  <si>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</si>
  <si>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</si>
  <si>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</si>
  <si>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</si>
  <si>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</si>
  <si>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</si>
  <si>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</si>
  <si>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</si>
  <si>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</si>
  <si>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</si>
  <si>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</si>
  <si>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</si>
  <si>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</si>
  <si>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</si>
  <si>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</si>
  <si>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</si>
  <si>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</si>
  <si>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</si>
  <si>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</si>
  <si>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</si>
  <si>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</si>
  <si>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</si>
  <si>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</si>
  <si>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</si>
  <si>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</si>
  <si>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</si>
  <si>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</si>
  <si>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</si>
  <si>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</si>
  <si>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</si>
  <si>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</si>
  <si>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</si>
  <si>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</si>
  <si>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</si>
  <si>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</si>
  <si>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</si>
  <si>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</si>
  <si>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</si>
  <si>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</si>
  <si>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</si>
  <si>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</si>
  <si>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</si>
  <si>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</si>
  <si>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</si>
  <si>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</si>
  <si>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</si>
  <si>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</si>
  <si>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</si>
  <si>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</si>
  <si>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</si>
  <si>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</si>
  <si>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</si>
  <si>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</si>
  <si>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</si>
  <si>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</si>
  <si>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</si>
  <si>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</si>
  <si>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</si>
  <si>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</si>
  <si>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</si>
  <si>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</si>
  <si>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</si>
  <si>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</si>
  <si>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</si>
  <si>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</si>
  <si>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</si>
  <si>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</si>
  <si>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</si>
  <si>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</si>
  <si>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</si>
  <si>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</si>
  <si>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</si>
  <si>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</si>
  <si>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</si>
  <si>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</si>
  <si>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</si>
  <si>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</si>
  <si>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</si>
  <si>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</si>
  <si>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</si>
  <si>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</si>
  <si>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</si>
  <si>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</si>
  <si>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</si>
  <si>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</si>
  <si>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</si>
  <si>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</si>
  <si>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</si>
  <si>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</si>
  <si>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</si>
  <si>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</si>
  <si>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</si>
  <si>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</si>
  <si>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</si>
  <si>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</si>
  <si>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</si>
  <si>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</si>
  <si>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</si>
  <si>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</si>
  <si>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</si>
  <si>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</si>
  <si>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</si>
  <si>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</si>
  <si>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</si>
  <si>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</si>
  <si>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</si>
  <si>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</si>
  <si>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</si>
  <si>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</si>
  <si>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</si>
  <si>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</si>
  <si>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</si>
  <si>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</si>
  <si>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</si>
  <si>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</si>
  <si>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</si>
  <si>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</si>
  <si>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</si>
  <si>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</si>
  <si>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</si>
  <si>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</si>
  <si>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</si>
  <si>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</si>
  <si>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</si>
  <si>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</si>
  <si>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</si>
  <si>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</si>
  <si>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</si>
  <si>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</si>
  <si>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</si>
  <si>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</si>
  <si>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</si>
  <si>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</si>
  <si>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</si>
  <si>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</si>
  <si>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</si>
  <si>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</si>
  <si>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</si>
  <si>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</si>
  <si>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</si>
  <si>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</si>
  <si>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</si>
  <si>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</si>
  <si>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</si>
  <si>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</si>
  <si>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</si>
  <si>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</si>
  <si>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</si>
  <si>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</si>
  <si>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</si>
  <si>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</si>
  <si>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</si>
  <si>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</si>
  <si>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</si>
  <si>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</si>
  <si>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</si>
  <si>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</si>
  <si>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</si>
  <si>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</si>
  <si>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</si>
  <si>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</si>
  <si>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</si>
  <si>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</si>
  <si>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</si>
  <si>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</si>
  <si>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</si>
  <si>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</si>
  <si>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</si>
  <si>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</si>
  <si>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</si>
  <si>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</si>
  <si>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</si>
  <si>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</si>
  <si>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</si>
  <si>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</si>
  <si>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</si>
  <si>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</si>
  <si>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</si>
  <si>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</si>
  <si>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</si>
  <si>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</si>
  <si>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</si>
  <si>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</si>
  <si>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</si>
  <si>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</si>
  <si>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</si>
  <si>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</si>
  <si>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</si>
  <si>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</si>
  <si>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</si>
  <si>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</si>
  <si>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</si>
  <si>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</si>
  <si>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</si>
  <si>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</si>
  <si>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</si>
  <si>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</si>
  <si>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</si>
  <si>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</si>
  <si>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</si>
  <si>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</si>
  <si>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</si>
  <si>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</si>
  <si>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</si>
  <si>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</si>
  <si>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</si>
  <si>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</si>
  <si>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</si>
  <si>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</si>
  <si>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</si>
  <si>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</si>
  <si>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</si>
  <si>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</si>
  <si>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</si>
  <si>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</si>
  <si>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</si>
  <si>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</si>
  <si>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</si>
  <si>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</si>
  <si>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</si>
  <si>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</si>
  <si>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</si>
  <si>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</si>
  <si>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</si>
  <si>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</si>
  <si>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</si>
  <si>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</si>
  <si>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</si>
  <si>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</si>
  <si>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</si>
  <si>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</si>
  <si>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</si>
  <si>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</si>
  <si>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</si>
  <si>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</si>
  <si>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</si>
  <si>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</si>
  <si>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</si>
  <si>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</si>
  <si>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</si>
  <si>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</si>
  <si>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</si>
  <si>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</si>
  <si>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</si>
  <si>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</si>
  <si>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</si>
  <si>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</si>
  <si>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</si>
  <si>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</si>
  <si>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</si>
  <si>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</si>
  <si>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</si>
  <si>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</si>
  <si>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</si>
  <si>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</si>
  <si>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</si>
  <si>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</si>
  <si>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</si>
  <si>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</si>
  <si>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</si>
  <si>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</si>
  <si>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</si>
  <si>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</si>
  <si>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</si>
  <si>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</si>
  <si>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</si>
  <si>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</si>
  <si>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</si>
  <si>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</si>
  <si>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</si>
  <si>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</si>
  <si>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</si>
  <si>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</si>
  <si>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</si>
  <si>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</si>
  <si>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</si>
  <si>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</si>
  <si>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</si>
  <si>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</si>
  <si>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</si>
  <si>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</si>
  <si>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</si>
  <si>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</si>
  <si>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</si>
  <si>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</si>
  <si>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</si>
  <si>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</si>
  <si>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</si>
  <si>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</si>
  <si>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</si>
  <si>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</si>
  <si>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</si>
  <si>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</si>
  <si>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</si>
  <si>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</si>
  <si>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</si>
  <si>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</si>
  <si>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</si>
  <si>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</si>
  <si>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</si>
  <si>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</si>
  <si>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</si>
  <si>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</si>
  <si>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</si>
  <si>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</si>
  <si>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</si>
  <si>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</si>
  <si>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</si>
  <si>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</si>
  <si>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</si>
  <si>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</si>
  <si>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</si>
  <si>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</si>
  <si>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</si>
  <si>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</si>
  <si>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</si>
  <si>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</si>
  <si>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</si>
  <si>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</si>
  <si>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</si>
  <si>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</si>
  <si>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</si>
  <si>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</si>
  <si>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</si>
  <si>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</si>
  <si>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</si>
  <si>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</si>
  <si>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</si>
  <si>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</si>
  <si>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</si>
  <si>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</si>
  <si>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</si>
  <si>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</si>
  <si>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</si>
  <si>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</si>
  <si>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</si>
  <si>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</si>
  <si>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</si>
  <si>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</si>
  <si>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</si>
  <si>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</si>
  <si>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</si>
  <si>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</si>
  <si>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</si>
  <si>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</si>
  <si>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</si>
  <si>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</si>
  <si>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</si>
  <si>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</si>
  <si>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</si>
  <si>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</si>
  <si>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</si>
  <si>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</si>
  <si>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</si>
  <si>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</si>
  <si>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</si>
  <si>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</si>
  <si>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</si>
  <si>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</si>
  <si>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</si>
  <si>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</si>
  <si>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</si>
  <si>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</si>
  <si>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</si>
  <si>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</si>
  <si>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</si>
  <si>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</si>
  <si>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</si>
  <si>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</si>
  <si>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</si>
  <si>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</si>
  <si>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</si>
  <si>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</si>
  <si>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</si>
  <si>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</si>
  <si>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</si>
  <si>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</si>
  <si>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</si>
  <si>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</si>
  <si>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</si>
  <si>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</si>
  <si>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</si>
  <si>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</si>
  <si>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</si>
  <si>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</si>
  <si>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</si>
  <si>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</si>
  <si>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</si>
  <si>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</si>
  <si>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</si>
  <si>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</si>
  <si>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</si>
  <si>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</si>
  <si>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</si>
  <si>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</si>
  <si>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</si>
  <si>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</si>
  <si>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</si>
  <si>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</si>
  <si>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</si>
  <si>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</si>
  <si>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</si>
  <si>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</si>
  <si>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</si>
  <si>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</si>
  <si>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</si>
  <si>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</si>
  <si>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</si>
  <si>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</si>
  <si>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</si>
  <si>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</si>
  <si>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</si>
  <si>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</si>
  <si>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</si>
  <si>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</si>
  <si>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</si>
  <si>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</si>
  <si>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</si>
  <si>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</si>
  <si>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</si>
  <si>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</si>
  <si>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</si>
  <si>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</si>
  <si>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</si>
  <si>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</si>
  <si>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</si>
  <si>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</si>
  <si>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</si>
  <si>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</si>
  <si>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</si>
  <si>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</si>
  <si>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</si>
  <si>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</si>
  <si>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</si>
  <si>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</si>
  <si>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</si>
  <si>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</si>
  <si>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</si>
  <si>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</si>
  <si>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</si>
  <si>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</si>
  <si>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</si>
  <si>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</si>
  <si>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</si>
  <si>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</si>
  <si>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</si>
  <si>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</si>
  <si>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</si>
  <si>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</si>
  <si>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</si>
  <si>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</si>
  <si>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</si>
  <si>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</si>
  <si>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</si>
  <si>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</si>
  <si>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</si>
  <si>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</si>
  <si>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</si>
  <si>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</si>
  <si>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</si>
  <si>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</si>
  <si>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</si>
  <si>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</si>
  <si>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</si>
  <si>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</si>
  <si>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</si>
  <si>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</si>
  <si>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</si>
  <si>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</si>
  <si>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</si>
  <si>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</si>
  <si>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</si>
  <si>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</si>
  <si>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</si>
  <si>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</si>
  <si>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</si>
  <si>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</si>
  <si>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</si>
  <si>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</si>
  <si>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</si>
  <si>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</si>
  <si>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</si>
  <si>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</si>
  <si>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</si>
  <si>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</si>
  <si>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</si>
  <si>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</si>
  <si>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</si>
  <si>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</si>
  <si>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</si>
  <si>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</si>
  <si>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</si>
  <si>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</si>
  <si>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</si>
  <si>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</si>
  <si>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</si>
  <si>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</si>
  <si>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</si>
  <si>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</si>
  <si>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</si>
  <si>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</si>
  <si>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</si>
  <si>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</si>
  <si>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</si>
  <si>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</si>
  <si>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</si>
  <si>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</si>
  <si>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</si>
  <si>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</si>
  <si>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</si>
  <si>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</si>
  <si>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</si>
  <si>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</si>
  <si>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</si>
  <si>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</si>
  <si>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</si>
  <si>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</si>
  <si>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</si>
  <si>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</si>
  <si>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</si>
  <si>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</si>
  <si>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</si>
  <si>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</si>
  <si>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</si>
  <si>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</si>
  <si>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</si>
  <si>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</si>
  <si>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</si>
  <si>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</si>
  <si>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</si>
  <si>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</si>
  <si>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</si>
  <si>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</si>
  <si>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</si>
  <si>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</si>
  <si>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</si>
  <si>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</si>
  <si>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</si>
  <si>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</si>
  <si>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</si>
  <si>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</si>
  <si>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</si>
  <si>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</si>
  <si>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</si>
  <si>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</si>
  <si>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</si>
  <si>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</si>
  <si>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</si>
  <si>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</si>
  <si>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</si>
  <si>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</si>
  <si>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</si>
  <si>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</si>
  <si>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</si>
  <si>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</si>
  <si>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</si>
  <si>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</si>
  <si>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</si>
  <si>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</si>
  <si>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</si>
  <si>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</si>
  <si>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</si>
  <si>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</si>
  <si>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</si>
  <si>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</si>
  <si>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</si>
  <si>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</si>
  <si>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</si>
  <si>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</si>
  <si>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</si>
  <si>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</si>
  <si>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</si>
  <si>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</si>
  <si>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</si>
  <si>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</si>
  <si>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</si>
  <si>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</si>
  <si>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</si>
  <si>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</si>
  <si>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</si>
  <si>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</si>
  <si>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</si>
  <si>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</si>
  <si>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</si>
  <si>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</si>
  <si>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</si>
  <si>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</si>
  <si>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</si>
  <si>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</si>
  <si>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</si>
  <si>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</si>
  <si>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</si>
  <si>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</si>
  <si>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</si>
  <si>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</si>
  <si>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</si>
  <si>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</si>
  <si>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</si>
  <si>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</si>
  <si>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</si>
  <si>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</si>
  <si>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</si>
  <si>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</si>
  <si>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</si>
  <si>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</si>
  <si>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</si>
  <si>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</si>
  <si>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</si>
  <si>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</si>
  <si>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</si>
  <si>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</si>
  <si>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</si>
  <si>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</si>
  <si>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</si>
  <si>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</si>
  <si>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</si>
  <si>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</si>
  <si>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</si>
  <si>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</si>
  <si>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</si>
  <si>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</si>
  <si>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</si>
  <si>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</si>
  <si>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</si>
  <si>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</si>
  <si>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</si>
  <si>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</si>
  <si>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</si>
  <si>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</si>
  <si>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</si>
  <si>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</si>
  <si>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</si>
  <si>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</si>
  <si>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</si>
  <si>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</si>
  <si>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</si>
  <si>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</si>
  <si>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</si>
  <si>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</si>
  <si>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</si>
  <si>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</si>
  <si>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</si>
  <si>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</si>
  <si>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</si>
  <si>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</si>
  <si>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</si>
  <si>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</si>
  <si>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</si>
  <si>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</si>
  <si>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</si>
  <si>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</si>
  <si>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</si>
  <si>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</si>
  <si>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</si>
  <si>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</si>
  <si>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</si>
  <si>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</si>
  <si>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</si>
  <si>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</si>
  <si>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</si>
  <si>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</si>
  <si>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</si>
  <si>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</si>
  <si>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</si>
  <si>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</si>
  <si>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</si>
  <si>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</si>
  <si>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</si>
  <si>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</si>
  <si>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</si>
  <si>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</si>
  <si>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</si>
  <si>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</si>
  <si>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</si>
  <si>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</si>
  <si>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</si>
  <si>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</si>
  <si>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</si>
  <si>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</si>
  <si>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</si>
  <si>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</si>
  <si>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</si>
  <si>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</si>
  <si>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</si>
  <si>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</si>
  <si>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</si>
  <si>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</si>
  <si>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</si>
  <si>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</si>
  <si>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</si>
  <si>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</si>
  <si>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</si>
  <si>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</si>
  <si>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</si>
  <si>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</si>
  <si>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</si>
  <si>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</si>
  <si>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</si>
  <si>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</si>
  <si>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</si>
  <si>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</si>
  <si>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</si>
  <si>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</si>
  <si>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</si>
  <si>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</si>
  <si>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</si>
  <si>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</si>
  <si>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</si>
  <si>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</si>
  <si>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</si>
  <si>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</si>
  <si>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</si>
  <si>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</si>
  <si>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</si>
  <si>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</si>
  <si>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</si>
  <si>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</si>
  <si>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</si>
  <si>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</si>
  <si>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</si>
  <si>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</si>
  <si>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</si>
  <si>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</si>
  <si>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</si>
  <si>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</si>
  <si>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</si>
  <si>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</si>
  <si>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</si>
  <si>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</si>
  <si>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</si>
  <si>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</si>
  <si>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</si>
  <si>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</si>
  <si>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</si>
  <si>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</si>
  <si>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</si>
  <si>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</si>
  <si>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</si>
  <si>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</si>
  <si>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</si>
  <si>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</si>
  <si>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</si>
  <si>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</si>
  <si>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</si>
  <si>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</si>
  <si>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</si>
  <si>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</si>
  <si>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</si>
  <si>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</si>
  <si>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</si>
  <si>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</si>
  <si>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</si>
  <si>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</si>
  <si>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</si>
  <si>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</si>
  <si>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</si>
  <si>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</si>
  <si>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</si>
  <si>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</si>
  <si>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</si>
  <si>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</si>
  <si>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</si>
  <si>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</si>
  <si>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</si>
  <si>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</si>
  <si>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</si>
  <si>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</si>
  <si>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</si>
  <si>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</si>
  <si>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</si>
  <si>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</si>
  <si>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</si>
  <si>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</si>
  <si>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</si>
  <si>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</si>
  <si>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</si>
  <si>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</si>
  <si>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</si>
  <si>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</si>
  <si>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</si>
  <si>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</si>
  <si>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</si>
  <si>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</si>
  <si>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</si>
  <si>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</si>
  <si>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</si>
  <si>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</si>
  <si>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</si>
  <si>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</si>
  <si>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</si>
  <si>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</si>
  <si>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</si>
  <si>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</si>
  <si>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</si>
  <si>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</si>
  <si>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</si>
  <si>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</si>
  <si>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</si>
  <si>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</si>
  <si>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</si>
  <si>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</si>
  <si>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</si>
  <si>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</si>
  <si>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</si>
  <si>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</si>
  <si>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</si>
  <si>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</si>
  <si>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</si>
  <si>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</si>
  <si>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</si>
  <si>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</si>
  <si>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</si>
  <si>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</si>
  <si>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</si>
  <si>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</si>
  <si>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</si>
  <si>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</si>
  <si>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</si>
  <si>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</si>
  <si>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</si>
  <si>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</si>
  <si>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</si>
  <si>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</si>
  <si>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</si>
  <si>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</si>
  <si>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</si>
  <si>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</si>
  <si>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</si>
  <si>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</si>
  <si>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</si>
  <si>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</si>
  <si>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</si>
  <si>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</si>
  <si>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</si>
  <si>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</si>
  <si>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</si>
  <si>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</si>
  <si>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</si>
  <si>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</si>
  <si>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</si>
  <si>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</si>
  <si>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</si>
  <si>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</si>
  <si>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</si>
  <si>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</si>
  <si>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</si>
  <si>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</si>
  <si>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</si>
  <si>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</si>
  <si>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</si>
  <si>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</si>
  <si>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</si>
  <si>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</si>
  <si>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</si>
  <si>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</si>
  <si>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</si>
  <si>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</si>
  <si>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</si>
  <si>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</si>
  <si>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</si>
  <si>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</si>
  <si>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</si>
  <si>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</si>
  <si>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</si>
  <si>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</si>
  <si>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</si>
  <si>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</si>
  <si>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</si>
  <si>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</si>
  <si>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</si>
  <si>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</si>
  <si>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</si>
  <si>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</si>
  <si>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</si>
  <si>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</si>
  <si>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</si>
  <si>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</si>
  <si>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</si>
  <si>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</si>
  <si>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</si>
  <si>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</si>
  <si>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</si>
  <si>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</si>
  <si>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</si>
  <si>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</si>
  <si>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</si>
  <si>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</si>
  <si>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</si>
  <si>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</si>
  <si>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</si>
  <si>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</si>
  <si>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</si>
  <si>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</si>
  <si>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</si>
  <si>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</si>
  <si>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</si>
  <si>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</si>
  <si>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</si>
  <si>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</si>
  <si>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</si>
  <si>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</si>
  <si>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</si>
  <si>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</si>
  <si>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</si>
  <si>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</si>
  <si>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</si>
  <si>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</si>
  <si>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</si>
  <si>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</si>
  <si>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</si>
  <si>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</si>
  <si>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</si>
  <si>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</si>
  <si>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</si>
  <si>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</si>
  <si>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</si>
  <si>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</si>
  <si>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</si>
  <si>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</si>
  <si>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</si>
  <si>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</si>
  <si>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</si>
  <si>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</si>
  <si>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</si>
  <si>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</si>
  <si>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</si>
  <si>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</si>
  <si>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</si>
  <si>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</si>
  <si>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</si>
  <si>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</si>
  <si>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</si>
  <si>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</si>
  <si>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</si>
  <si>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</si>
  <si>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</si>
  <si>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</si>
  <si>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</si>
  <si>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</si>
  <si>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</si>
  <si>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</si>
  <si>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</si>
  <si>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</si>
  <si>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</si>
  <si>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</si>
  <si>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</si>
  <si>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</si>
  <si>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</si>
  <si>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</si>
  <si>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</si>
  <si>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</si>
  <si>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</si>
  <si>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</si>
  <si>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</si>
  <si>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</si>
  <si>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</si>
  <si>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</si>
  <si>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</si>
  <si>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</si>
  <si>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</si>
  <si>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</si>
  <si>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</si>
  <si>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</si>
  <si>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</si>
  <si>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</si>
  <si>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</si>
  <si>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</si>
  <si>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</si>
  <si>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</si>
  <si>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</si>
  <si>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</si>
  <si>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</si>
  <si>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</si>
  <si>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</si>
  <si>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</si>
  <si>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</si>
  <si>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</si>
  <si>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</si>
  <si>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</si>
  <si>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</si>
  <si>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</si>
  <si>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</si>
  <si>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</si>
  <si>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</si>
  <si>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</si>
  <si>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</si>
  <si>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</si>
  <si>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</si>
  <si>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</si>
  <si>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</si>
  <si>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</si>
  <si>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</si>
  <si>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</si>
  <si>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</si>
  <si>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</si>
  <si>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</si>
  <si>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</si>
  <si>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</si>
  <si>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</si>
  <si>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</si>
  <si>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</si>
  <si>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</si>
  <si>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</si>
  <si>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</si>
  <si>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</si>
  <si>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</si>
  <si>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</si>
  <si>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</si>
  <si>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</si>
  <si>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</si>
  <si>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</si>
  <si>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</si>
  <si>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</si>
  <si>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</si>
  <si>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</si>
  <si>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</si>
  <si>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</si>
  <si>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</si>
  <si>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</si>
  <si>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</si>
  <si>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</si>
  <si>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</si>
  <si>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</si>
  <si>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</si>
  <si>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</si>
  <si>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</si>
  <si>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</si>
  <si>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</si>
  <si>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</si>
  <si>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</si>
  <si>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</si>
  <si>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</si>
  <si>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</si>
  <si>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</si>
  <si>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</si>
  <si>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</si>
  <si>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</si>
  <si>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</si>
  <si>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</si>
  <si>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</si>
  <si>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</si>
  <si>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</si>
  <si>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</si>
  <si>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</si>
  <si>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</si>
  <si>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</si>
  <si>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</si>
  <si>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</si>
  <si>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</si>
  <si>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</si>
  <si>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</si>
  <si>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</si>
  <si>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</si>
  <si>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</si>
  <si>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</si>
  <si>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</si>
  <si>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</si>
  <si>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</si>
  <si>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</si>
  <si>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</si>
  <si>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</si>
  <si>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</si>
  <si>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</si>
  <si>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</si>
  <si>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</si>
  <si>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</si>
  <si>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</si>
  <si>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</si>
  <si>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</si>
  <si>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</si>
  <si>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</si>
  <si>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</si>
  <si>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</si>
  <si>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</si>
  <si>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</si>
  <si>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</si>
  <si>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</si>
  <si>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</si>
  <si>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</si>
  <si>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</si>
  <si>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</si>
  <si>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</si>
  <si>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</si>
  <si>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</si>
  <si>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</si>
  <si>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</si>
  <si>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</si>
  <si>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</si>
  <si>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</si>
  <si>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</si>
  <si>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</si>
  <si>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</si>
  <si>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</si>
  <si>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</si>
  <si>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</si>
  <si>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</si>
  <si>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</si>
  <si>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</si>
  <si>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</si>
  <si>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</si>
  <si>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</si>
  <si>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</si>
  <si>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</si>
  <si>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</si>
  <si>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</si>
  <si>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</si>
  <si>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</si>
  <si>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</si>
  <si>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</si>
  <si>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</si>
  <si>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</si>
  <si>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</si>
  <si>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</si>
  <si>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</si>
  <si>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</si>
  <si>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</si>
  <si>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</si>
  <si>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</si>
  <si>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</si>
  <si>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</si>
  <si>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</si>
  <si>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</si>
  <si>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</si>
  <si>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</si>
  <si>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</si>
  <si>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</si>
  <si>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</si>
  <si>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</si>
  <si>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</si>
  <si>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</si>
  <si>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</si>
  <si>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</si>
  <si>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</si>
  <si>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</si>
  <si>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</si>
  <si>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</si>
  <si>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</si>
  <si>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</si>
  <si>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</si>
  <si>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</si>
  <si>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</si>
  <si>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</si>
  <si>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</si>
  <si>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</si>
  <si>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</si>
  <si>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</si>
  <si>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</si>
  <si>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</si>
  <si>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</si>
  <si>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</si>
  <si>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</si>
  <si>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</si>
  <si>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</si>
  <si>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</si>
  <si>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</si>
  <si>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</si>
  <si>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</si>
  <si>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</si>
  <si>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</si>
  <si>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</si>
  <si>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</si>
  <si>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</si>
  <si>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</si>
  <si>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</si>
  <si>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</si>
  <si>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</si>
  <si>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</si>
  <si>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</si>
  <si>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</si>
  <si>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</si>
  <si>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</si>
  <si>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</si>
  <si>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</si>
  <si>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</si>
  <si>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</si>
  <si>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</si>
  <si>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</si>
  <si>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</si>
  <si>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</si>
  <si>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</si>
  <si>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</si>
  <si>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</si>
  <si>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</si>
  <si>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</si>
  <si>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</si>
  <si>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</si>
  <si>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</si>
  <si>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</si>
  <si>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</si>
  <si>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</si>
  <si>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</si>
  <si>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</si>
  <si>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</si>
  <si>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</si>
  <si>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</si>
  <si>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</si>
  <si>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</si>
  <si>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</si>
  <si>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</si>
  <si>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</si>
  <si>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</si>
  <si>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</si>
  <si>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</si>
  <si>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</si>
  <si>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</si>
  <si>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</si>
  <si>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</si>
  <si>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</si>
  <si>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</si>
  <si>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</si>
  <si>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</si>
  <si>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</si>
  <si>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</si>
  <si>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</si>
  <si>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</si>
  <si>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</si>
  <si>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</si>
  <si>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</si>
  <si>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</si>
  <si>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</si>
  <si>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</si>
  <si>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</si>
  <si>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</si>
  <si>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</si>
  <si>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</si>
  <si>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</si>
  <si>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</si>
  <si>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</si>
  <si>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</si>
  <si>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</si>
  <si>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</si>
  <si>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</si>
  <si>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</si>
  <si>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</si>
  <si>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</si>
  <si>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</si>
  <si>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</si>
  <si>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</si>
  <si>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</si>
  <si>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</si>
  <si>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</si>
  <si>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</si>
  <si>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</si>
  <si>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</si>
  <si>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</si>
  <si>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</si>
  <si>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</si>
  <si>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</si>
  <si>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</si>
  <si>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</si>
  <si>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</si>
  <si>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</si>
  <si>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</si>
  <si>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</si>
  <si>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</si>
  <si>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</si>
  <si>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</si>
  <si>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</si>
  <si>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</si>
  <si>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</si>
  <si>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</si>
  <si>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</si>
  <si>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</si>
  <si>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</si>
  <si>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</si>
  <si>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</si>
  <si>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</si>
  <si>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</si>
  <si>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</si>
  <si>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</si>
  <si>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</si>
  <si>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</si>
  <si>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</si>
  <si>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</si>
  <si>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</si>
  <si>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</si>
  <si>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</si>
  <si>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</si>
  <si>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</si>
  <si>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</si>
  <si>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</si>
  <si>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</si>
  <si>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</si>
  <si>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</si>
  <si>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</si>
  <si>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</si>
  <si>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</si>
  <si>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</si>
  <si>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</si>
  <si>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</si>
  <si>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</si>
  <si>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</si>
  <si>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</si>
  <si>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</si>
  <si>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</si>
  <si>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</si>
  <si>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</si>
  <si>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</si>
  <si>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</si>
  <si>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</si>
  <si>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</si>
  <si>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</si>
  <si>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</si>
  <si>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</si>
  <si>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</si>
  <si>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</si>
  <si>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</si>
  <si>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</si>
  <si>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</si>
  <si>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</si>
  <si>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</si>
  <si>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</si>
  <si>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</si>
  <si>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</si>
  <si>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</si>
  <si>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</si>
  <si>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</si>
  <si>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</si>
  <si>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</si>
  <si>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</si>
  <si>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</si>
  <si>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</si>
  <si>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</si>
  <si>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</si>
  <si>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</si>
  <si>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</si>
  <si>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</si>
  <si>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</si>
  <si>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</si>
  <si>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</si>
  <si>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</si>
  <si>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</si>
  <si>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</si>
  <si>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</si>
  <si>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</si>
  <si>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</si>
  <si>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</si>
  <si>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</si>
  <si>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</si>
  <si>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</si>
  <si>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</si>
  <si>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</si>
  <si>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</si>
  <si>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</si>
  <si>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</si>
  <si>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</si>
  <si>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</si>
  <si>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</si>
  <si>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</si>
  <si>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</si>
  <si>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</si>
  <si>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</si>
  <si>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</si>
  <si>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</si>
  <si>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</si>
  <si>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</si>
  <si>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</si>
  <si>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</si>
  <si>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</si>
  <si>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</si>
  <si>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</si>
  <si>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</si>
  <si>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</si>
  <si>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</si>
  <si>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</si>
  <si>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</si>
  <si>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</si>
  <si>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</si>
  <si>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</si>
  <si>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</si>
  <si>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</si>
  <si>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</si>
  <si>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</si>
  <si>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</si>
  <si>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</si>
  <si>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</si>
  <si>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</si>
  <si>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</si>
  <si>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</si>
  <si>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</si>
  <si>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</si>
  <si>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</si>
  <si>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</si>
  <si>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</si>
  <si>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</si>
  <si>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</si>
  <si>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</si>
  <si>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</si>
  <si>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</si>
  <si>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</si>
  <si>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</si>
  <si>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</si>
  <si>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</si>
  <si>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</si>
  <si>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</si>
  <si>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</si>
  <si>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</si>
  <si>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</si>
  <si>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</si>
  <si>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</si>
  <si>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</si>
  <si>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</si>
  <si>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</si>
  <si>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</si>
  <si>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</si>
  <si>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</si>
  <si>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</si>
  <si>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</si>
  <si>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</si>
  <si>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</si>
  <si>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</si>
  <si>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</si>
  <si>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</si>
  <si>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</si>
  <si>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</si>
  <si>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</si>
  <si>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</si>
  <si>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</si>
  <si>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</si>
  <si>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</si>
  <si>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</si>
  <si>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</si>
  <si>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</si>
  <si>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</si>
  <si>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</si>
  <si>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</si>
  <si>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</si>
  <si>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</si>
  <si>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</si>
  <si>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</si>
  <si>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</si>
  <si>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</si>
  <si>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</si>
  <si>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</si>
  <si>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</si>
  <si>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</si>
  <si>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</si>
  <si>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</si>
  <si>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</si>
  <si>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</si>
  <si>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</si>
  <si>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</si>
  <si>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</si>
  <si>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</si>
  <si>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</si>
  <si>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</si>
  <si>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</si>
  <si>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</si>
  <si>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</si>
  <si>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</si>
  <si>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</si>
  <si>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</si>
  <si>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</si>
  <si>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</si>
  <si>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</si>
  <si>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</si>
  <si>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</si>
  <si>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</si>
  <si>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</si>
  <si>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</si>
  <si>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</si>
  <si>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</si>
  <si>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</si>
  <si>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</si>
  <si>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</si>
  <si>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</si>
  <si>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</si>
  <si>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</si>
  <si>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</si>
  <si>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</si>
  <si>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</si>
  <si>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</si>
  <si>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</si>
  <si>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</si>
  <si>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</si>
  <si>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</si>
  <si>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</si>
  <si>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</si>
  <si>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</si>
  <si>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</si>
  <si>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</si>
  <si>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</si>
  <si>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</si>
  <si>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</si>
  <si>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</si>
  <si>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</si>
  <si>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</si>
  <si>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</si>
  <si>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</si>
  <si>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</si>
  <si>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</si>
  <si>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</si>
  <si>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</si>
  <si>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</si>
  <si>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</si>
  <si>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</si>
  <si>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</si>
  <si>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</si>
  <si>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</si>
  <si>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</si>
  <si>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</si>
  <si>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</si>
  <si>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</si>
  <si>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</si>
  <si>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</si>
  <si>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</si>
  <si>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</si>
  <si>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</si>
  <si>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</si>
  <si>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</si>
  <si>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</si>
  <si>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</si>
  <si>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</si>
  <si>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</si>
  <si>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</si>
  <si>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</si>
  <si>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</si>
  <si>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</si>
  <si>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</si>
  <si>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</si>
  <si>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</si>
  <si>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</si>
  <si>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</si>
  <si>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</si>
  <si>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</si>
  <si>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</si>
  <si>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</si>
  <si>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</si>
  <si>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</si>
  <si>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</si>
  <si>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</si>
  <si>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</si>
  <si>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</si>
  <si>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</si>
  <si>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</si>
  <si>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</si>
  <si>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</si>
  <si>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</si>
  <si>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</si>
  <si>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</si>
  <si>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</si>
  <si>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</si>
  <si>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</si>
  <si>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</si>
  <si>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</si>
  <si>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</si>
  <si>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</si>
  <si>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</si>
  <si>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</si>
  <si>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</si>
  <si>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</si>
  <si>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</si>
  <si>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</si>
  <si>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</si>
  <si>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</si>
  <si>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</si>
  <si>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</si>
  <si>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</si>
  <si>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</si>
  <si>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</si>
  <si>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</si>
  <si>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</si>
  <si>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</si>
  <si>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</si>
  <si>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</si>
  <si>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</si>
  <si>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</si>
  <si>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</si>
  <si>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</si>
  <si>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</si>
  <si>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</si>
  <si>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</si>
  <si>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</si>
  <si>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</si>
  <si>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</si>
  <si>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</si>
  <si>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</si>
  <si>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</si>
  <si>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</si>
  <si>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</si>
  <si>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</si>
  <si>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</si>
  <si>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</si>
  <si>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</si>
  <si>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</si>
  <si>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</si>
  <si>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</si>
  <si>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</si>
  <si>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</si>
  <si>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</si>
  <si>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</si>
  <si>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</si>
  <si>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</si>
  <si>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</si>
  <si>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</si>
  <si>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</si>
  <si>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</si>
  <si>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</si>
  <si>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</si>
  <si>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</si>
  <si>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</si>
  <si>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</si>
  <si>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</si>
  <si>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</si>
  <si>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</si>
  <si>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</si>
  <si>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</si>
  <si>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</si>
  <si>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</si>
  <si>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</si>
  <si>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</si>
  <si>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</si>
  <si>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</si>
  <si>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</si>
  <si>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</si>
  <si>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</si>
  <si>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</si>
  <si>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</si>
  <si>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</si>
  <si>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</si>
  <si>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</si>
  <si>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</si>
  <si>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</si>
  <si>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</si>
  <si>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</si>
  <si>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</si>
  <si>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</si>
  <si>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</si>
  <si>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</si>
  <si>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</si>
  <si>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</si>
  <si>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</si>
  <si>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</si>
  <si>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</si>
  <si>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</si>
  <si>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</si>
  <si>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</si>
  <si>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</si>
  <si>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</si>
  <si>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</si>
  <si>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</si>
  <si>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</si>
  <si>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</si>
  <si>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</si>
  <si>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</si>
  <si>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</si>
  <si>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</si>
  <si>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</si>
  <si>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</si>
  <si>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</si>
  <si>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</si>
  <si>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</si>
  <si>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</si>
  <si>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</si>
  <si>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</si>
  <si>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</si>
  <si>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</si>
  <si>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</si>
  <si>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</si>
  <si>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</si>
  <si>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</si>
  <si>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</si>
  <si>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</si>
  <si>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</si>
  <si>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</si>
  <si>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</si>
  <si>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</si>
  <si>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</si>
  <si>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</si>
  <si>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</si>
  <si>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</si>
  <si>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</si>
  <si>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</si>
  <si>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</si>
  <si>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</si>
  <si>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</si>
  <si>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</si>
  <si>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</si>
  <si>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</si>
  <si>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</si>
  <si>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</si>
  <si>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</si>
  <si>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</si>
  <si>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</si>
  <si>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</si>
  <si>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</si>
  <si>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</si>
  <si>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</si>
  <si>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</si>
  <si>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</si>
  <si>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</si>
  <si>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</si>
  <si>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</si>
  <si>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</si>
  <si>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</si>
  <si>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</si>
  <si>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</si>
  <si>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</si>
  <si>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</si>
  <si>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</si>
  <si>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</si>
  <si>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</si>
  <si>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</si>
  <si>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</si>
  <si>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</si>
  <si>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</si>
  <si>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</si>
  <si>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</si>
  <si>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</si>
  <si>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</si>
  <si>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</si>
  <si>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</si>
  <si>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</si>
  <si>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</si>
  <si>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</si>
  <si>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</si>
  <si>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</si>
  <si>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</si>
  <si>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</si>
  <si>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</si>
  <si>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</si>
  <si>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</si>
  <si>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</si>
  <si>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</si>
  <si>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</si>
  <si>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</si>
  <si>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</si>
  <si>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</si>
  <si>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</si>
  <si>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</si>
  <si>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</si>
  <si>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</si>
  <si>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</si>
  <si>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</si>
  <si>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</si>
  <si>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</si>
  <si>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</si>
  <si>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</si>
  <si>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</si>
  <si>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</si>
  <si>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</si>
  <si>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</si>
  <si>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</si>
  <si>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</si>
  <si>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</si>
  <si>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</si>
  <si>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</si>
  <si>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</si>
  <si>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</si>
  <si>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</si>
  <si>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</si>
  <si>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</si>
  <si>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</si>
  <si>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</si>
  <si>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</si>
  <si>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</si>
  <si>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</si>
  <si>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</si>
  <si>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</si>
  <si>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</si>
  <si>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</si>
  <si>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</si>
  <si>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</si>
  <si>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</si>
  <si>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</si>
  <si>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</si>
  <si>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</si>
  <si>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</si>
  <si>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</si>
  <si>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</si>
  <si>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</si>
  <si>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</si>
  <si>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</si>
  <si>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</si>
  <si>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</si>
  <si>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</si>
  <si>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</si>
  <si>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</si>
  <si>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</si>
  <si>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</si>
  <si>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</si>
  <si>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</si>
  <si>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</si>
  <si>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</si>
  <si>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</si>
  <si>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</si>
  <si>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</si>
  <si>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</si>
  <si>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</si>
  <si>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</si>
  <si>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</si>
  <si>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</si>
  <si>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</si>
  <si>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</si>
  <si>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</si>
  <si>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</si>
  <si>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</si>
  <si>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</si>
  <si>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</si>
  <si>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</si>
  <si>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</si>
  <si>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</si>
  <si>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</si>
  <si>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</si>
  <si>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</si>
  <si>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</si>
  <si>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</si>
  <si>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</si>
  <si>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</si>
  <si>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</si>
  <si>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</si>
  <si>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</si>
  <si>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</si>
  <si>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</si>
  <si>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</si>
  <si>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</si>
  <si>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</si>
  <si>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</si>
  <si>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</si>
  <si>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</si>
  <si>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</si>
  <si>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</si>
  <si>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</si>
  <si>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</si>
  <si>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</si>
  <si>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</si>
  <si>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</si>
  <si>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</si>
  <si>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</si>
  <si>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</si>
  <si>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</si>
  <si>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</si>
  <si>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</si>
  <si>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</si>
  <si>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</si>
  <si>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</si>
  <si>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</si>
  <si>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</si>
  <si>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</si>
  <si>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</si>
  <si>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</si>
  <si>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</si>
  <si>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</si>
  <si>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</si>
  <si>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</si>
  <si>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</si>
  <si>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</si>
  <si>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</si>
  <si>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</si>
  <si>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</si>
  <si>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</si>
  <si>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</si>
  <si>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</si>
  <si>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</si>
  <si>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</si>
  <si>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</si>
  <si>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</si>
  <si>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</si>
  <si>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</si>
  <si>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</si>
  <si>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</si>
  <si>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</si>
  <si>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</si>
  <si>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</si>
  <si>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</si>
  <si>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</si>
  <si>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</si>
  <si>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</si>
  <si>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</si>
  <si>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</si>
  <si>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</si>
  <si>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</si>
  <si>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</si>
  <si>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</si>
  <si>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</si>
  <si>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</si>
  <si>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</si>
  <si>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</si>
  <si>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</si>
  <si>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</si>
  <si>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</si>
  <si>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</si>
  <si>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</si>
  <si>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</si>
  <si>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</si>
  <si>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</si>
  <si>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</si>
  <si>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</si>
  <si>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</si>
  <si>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</si>
  <si>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</si>
  <si>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</si>
  <si>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</si>
  <si>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</si>
  <si>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</si>
  <si>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</si>
  <si>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</si>
  <si>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</si>
  <si>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</si>
  <si>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</si>
  <si>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</si>
  <si>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</si>
  <si>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</si>
  <si>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</si>
  <si>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</si>
  <si>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</si>
  <si>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</si>
  <si>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</si>
  <si>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</si>
  <si>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</si>
  <si>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</si>
  <si>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</si>
  <si>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</si>
  <si>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</si>
  <si>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</si>
  <si>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</si>
  <si>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</si>
  <si>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</si>
  <si>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</si>
  <si>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</si>
  <si>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</si>
  <si>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</si>
  <si>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</si>
  <si>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</si>
  <si>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</si>
  <si>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</si>
  <si>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</si>
  <si>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</si>
  <si>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</si>
  <si>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</si>
  <si>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</si>
  <si>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</si>
  <si>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</si>
  <si>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</si>
  <si>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</si>
  <si>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</si>
  <si>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</si>
  <si>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</si>
  <si>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</si>
  <si>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</si>
  <si>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</si>
  <si>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</si>
  <si>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</si>
  <si>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</si>
  <si>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</si>
  <si>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</si>
  <si>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</si>
  <si>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</si>
  <si>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</si>
  <si>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</si>
  <si>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</si>
  <si>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</si>
  <si>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</si>
  <si>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</si>
  <si>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</si>
  <si>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</si>
  <si>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</si>
  <si>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</si>
  <si>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</si>
  <si>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</si>
  <si>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</si>
  <si>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</si>
  <si>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</si>
  <si>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</si>
  <si>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</si>
  <si>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</si>
  <si>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</si>
  <si>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</si>
  <si>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</si>
  <si>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</si>
  <si>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</si>
  <si>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</si>
  <si>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</si>
  <si>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</si>
  <si>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</si>
  <si>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</si>
  <si>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</si>
  <si>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</si>
  <si>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</si>
  <si>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</si>
  <si>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</si>
  <si>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</si>
  <si>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</si>
  <si>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</si>
  <si>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</si>
  <si>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</si>
  <si>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</si>
  <si>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</si>
  <si>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</si>
  <si>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</si>
  <si>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</si>
  <si>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</si>
  <si>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</si>
  <si>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</si>
  <si>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</si>
  <si>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</si>
  <si>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</si>
  <si>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</si>
  <si>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</si>
  <si>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</si>
  <si>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</si>
  <si>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</si>
  <si>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</si>
  <si>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</si>
  <si>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</si>
  <si>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</si>
  <si>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</si>
  <si>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</si>
  <si>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</si>
  <si>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</si>
  <si>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</si>
  <si>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</si>
  <si>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</si>
  <si>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</si>
  <si>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</si>
  <si>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</si>
  <si>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</si>
  <si>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</si>
  <si>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</si>
  <si>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</si>
  <si>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</si>
  <si>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</si>
  <si>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</si>
  <si>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</si>
  <si>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</si>
  <si>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</si>
  <si>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</si>
  <si>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</si>
  <si>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</si>
  <si>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</si>
  <si>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</si>
  <si>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</si>
  <si>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</si>
  <si>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</si>
  <si>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</si>
  <si>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</si>
  <si>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</si>
  <si>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</si>
  <si>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</si>
  <si>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</si>
  <si>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</si>
  <si>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</si>
  <si>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</si>
  <si>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</si>
  <si>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</si>
  <si>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</si>
  <si>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</si>
  <si>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</si>
  <si>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</si>
  <si>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</si>
  <si>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</si>
  <si>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</si>
  <si>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</si>
  <si>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</si>
  <si>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</si>
  <si>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</si>
  <si>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</si>
  <si>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</si>
  <si>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</si>
  <si>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</si>
  <si>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</si>
  <si>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</si>
  <si>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</si>
  <si>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</si>
  <si>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</si>
  <si>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</si>
  <si>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</si>
  <si>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</si>
  <si>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</si>
  <si>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</si>
  <si>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</si>
  <si>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</si>
  <si>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</si>
  <si>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</si>
  <si>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</si>
  <si>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</si>
  <si>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</si>
  <si>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</si>
  <si>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</si>
  <si>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</si>
  <si>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</si>
  <si>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</si>
  <si>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</si>
  <si>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</si>
  <si>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</si>
  <si>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</si>
  <si>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</si>
  <si>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</si>
  <si>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</si>
  <si>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</si>
  <si>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</si>
  <si>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</si>
  <si>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</si>
  <si>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</si>
  <si>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</si>
  <si>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</si>
  <si>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</si>
  <si>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</si>
  <si>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</si>
  <si>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</si>
  <si>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</si>
  <si>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</si>
  <si>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</si>
  <si>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</si>
  <si>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</si>
  <si>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</si>
  <si>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</si>
  <si>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</si>
  <si>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</si>
  <si>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</si>
  <si>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</si>
  <si>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</si>
  <si>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</si>
  <si>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</si>
  <si>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</si>
  <si>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</si>
  <si>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</si>
  <si>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</si>
  <si>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</si>
  <si>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</si>
  <si>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</si>
  <si>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</si>
  <si>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</si>
  <si>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</si>
  <si>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</si>
  <si>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</si>
  <si>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</si>
  <si>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</si>
  <si>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</si>
  <si>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</si>
  <si>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</si>
  <si>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</si>
  <si>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</si>
  <si>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</si>
  <si>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</si>
  <si>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</si>
  <si>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</si>
  <si>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</si>
  <si>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</si>
  <si>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</si>
  <si>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</si>
  <si>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</si>
  <si>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</si>
  <si>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</si>
  <si>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</si>
  <si>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</si>
  <si>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</si>
  <si>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</si>
  <si>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</si>
  <si>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</si>
  <si>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</si>
  <si>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</si>
  <si>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</si>
  <si>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</si>
  <si>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</si>
  <si>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</si>
  <si>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</si>
  <si>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</si>
  <si>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</si>
  <si>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</si>
  <si>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</si>
  <si>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</si>
  <si>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</si>
  <si>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</si>
  <si>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</si>
  <si>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</si>
  <si>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</si>
  <si>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</si>
  <si>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</si>
  <si>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</si>
  <si>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</si>
  <si>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</si>
  <si>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</si>
  <si>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</si>
  <si>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</si>
  <si>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</si>
  <si>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</si>
  <si>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</si>
  <si>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</si>
  <si>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</si>
  <si>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</si>
  <si>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</si>
  <si>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</si>
  <si>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</si>
  <si>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</si>
  <si>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</si>
  <si>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</si>
  <si>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</si>
  <si>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</si>
  <si>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</si>
  <si>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</si>
  <si>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</si>
  <si>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</si>
  <si>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</si>
  <si>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</si>
  <si>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</si>
  <si>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</si>
  <si>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</si>
  <si>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</si>
  <si>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</si>
  <si>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</si>
  <si>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</si>
  <si>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</si>
  <si>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</si>
  <si>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</si>
  <si>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</si>
  <si>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</si>
  <si>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</si>
  <si>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</si>
  <si>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</si>
  <si>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</si>
  <si>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</si>
  <si>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</si>
  <si>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</si>
  <si>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</si>
  <si>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</si>
  <si>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</si>
  <si>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</si>
  <si>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</si>
  <si>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</si>
  <si>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</si>
  <si>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</si>
  <si>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</si>
  <si>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</si>
  <si>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</si>
  <si>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</si>
  <si>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</si>
  <si>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</si>
  <si>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</si>
  <si>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</si>
  <si>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</si>
  <si>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</si>
  <si>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</si>
  <si>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</si>
  <si>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</si>
  <si>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</si>
  <si>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</si>
  <si>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</si>
  <si>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</si>
  <si>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</si>
  <si>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</si>
  <si>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</si>
  <si>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</si>
  <si>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</si>
  <si>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</si>
  <si>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</si>
  <si>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</si>
  <si>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</si>
  <si>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</si>
  <si>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</si>
  <si>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</si>
  <si>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</si>
  <si>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</si>
  <si>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</si>
  <si>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</si>
  <si>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</si>
  <si>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</si>
  <si>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</si>
  <si>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</si>
  <si>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</si>
  <si>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</si>
  <si>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</si>
  <si>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</si>
  <si>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</si>
  <si>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</si>
  <si>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</si>
  <si>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</si>
  <si>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</si>
  <si>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</si>
  <si>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</si>
  <si>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</si>
  <si>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</si>
  <si>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</si>
  <si>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</si>
  <si>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</si>
  <si>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</si>
  <si>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</si>
  <si>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</si>
  <si>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</si>
  <si>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</si>
  <si>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</si>
  <si>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</si>
  <si>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</si>
  <si>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</si>
  <si>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</si>
  <si>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</si>
  <si>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</si>
  <si>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</si>
  <si>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</si>
  <si>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</si>
  <si>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</si>
  <si>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</si>
  <si>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</si>
  <si>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</si>
  <si>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</si>
  <si>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</si>
  <si>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</si>
  <si>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</si>
  <si>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</si>
  <si>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</si>
  <si>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</si>
  <si>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</si>
  <si>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</si>
  <si>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</si>
  <si>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</si>
  <si>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</si>
  <si>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</si>
  <si>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</si>
  <si>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</si>
  <si>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</si>
  <si>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</si>
  <si>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</si>
  <si>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</si>
  <si>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</si>
  <si>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</si>
  <si>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</si>
  <si>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</si>
  <si>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</si>
  <si>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</si>
  <si>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</si>
  <si>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</si>
  <si>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</si>
  <si>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</si>
  <si>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</si>
  <si>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</si>
  <si>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</si>
  <si>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</si>
  <si>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</si>
  <si>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</si>
  <si>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</si>
  <si>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</si>
  <si>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</si>
  <si>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</si>
  <si>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</si>
  <si>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</si>
  <si>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</si>
  <si>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</si>
  <si>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</si>
  <si>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</si>
  <si>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</si>
  <si>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</si>
  <si>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</si>
  <si>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</si>
  <si>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</si>
  <si>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</si>
  <si>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</si>
  <si>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</si>
  <si>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</si>
  <si>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</si>
  <si>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</si>
  <si>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</si>
  <si>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</si>
  <si>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</si>
  <si>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</si>
  <si>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</si>
  <si>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</si>
  <si>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</si>
  <si>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</si>
  <si>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</si>
  <si>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</si>
  <si>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</si>
  <si>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</si>
  <si>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</si>
  <si>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</si>
  <si>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</si>
  <si>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</si>
  <si>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</si>
  <si>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</si>
  <si>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</si>
  <si>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</si>
  <si>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</si>
  <si>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</si>
  <si>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</si>
  <si>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</si>
  <si>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</si>
  <si>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</si>
  <si>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</si>
  <si>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</si>
  <si>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</si>
  <si>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</si>
  <si>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</si>
  <si>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</si>
  <si>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</si>
  <si>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</si>
  <si>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</si>
  <si>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</si>
  <si>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</si>
  <si>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</si>
  <si>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</si>
  <si>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</si>
  <si>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</si>
  <si>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</si>
  <si>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</si>
  <si>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</si>
  <si>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</si>
  <si>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</si>
  <si>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</si>
  <si>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</si>
  <si>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</si>
  <si>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</si>
  <si>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</si>
  <si>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</si>
  <si>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</si>
  <si>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</si>
  <si>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</si>
  <si>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</si>
  <si>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</si>
  <si>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</si>
  <si>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</si>
  <si>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</si>
  <si>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</si>
  <si>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</si>
  <si>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</si>
  <si>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</si>
  <si>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</si>
  <si>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</si>
  <si>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</si>
  <si>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</si>
  <si>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</si>
  <si>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</si>
  <si>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</si>
  <si>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</si>
  <si>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</si>
  <si>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</si>
  <si>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</si>
  <si>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</si>
  <si>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</si>
  <si>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</si>
  <si>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</si>
  <si>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</si>
  <si>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</si>
  <si>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</si>
  <si>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</si>
  <si>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</si>
  <si>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</si>
  <si>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</si>
  <si>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</si>
  <si>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</si>
  <si>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</si>
  <si>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</si>
  <si>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</si>
  <si>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</si>
  <si>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</si>
  <si>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</si>
  <si>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</si>
  <si>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</si>
  <si>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</si>
  <si>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</si>
  <si>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</si>
  <si>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</si>
  <si>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</si>
  <si>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</si>
  <si>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</si>
  <si>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</si>
  <si>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</si>
  <si>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</si>
  <si>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</si>
  <si>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</si>
  <si>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</si>
  <si>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</si>
  <si>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</si>
  <si>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</si>
  <si>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</si>
  <si>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</si>
  <si>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</si>
  <si>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</si>
  <si>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</si>
  <si>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</si>
  <si>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</si>
  <si>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</si>
  <si>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</si>
  <si>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</si>
  <si>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</si>
  <si>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</si>
  <si>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</si>
  <si>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</si>
  <si>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</si>
  <si>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</si>
  <si>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</si>
  <si>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</si>
  <si>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</si>
  <si>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</si>
  <si>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</si>
  <si>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</si>
  <si>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</si>
  <si>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</si>
  <si>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</si>
  <si>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</si>
  <si>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</si>
  <si>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</si>
  <si>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</si>
  <si>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</si>
  <si>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</si>
  <si>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</si>
  <si>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</si>
  <si>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</si>
  <si>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</si>
  <si>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</si>
  <si>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</si>
  <si>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</si>
  <si>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</si>
  <si>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</si>
  <si>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</si>
  <si>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</si>
  <si>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</si>
  <si>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</si>
  <si>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</si>
  <si>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</si>
  <si>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</si>
  <si>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</si>
  <si>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</si>
  <si>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</si>
  <si>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</si>
  <si>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</si>
  <si>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</si>
  <si>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</si>
  <si>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</si>
  <si>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</si>
  <si>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</si>
  <si>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</si>
  <si>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</si>
  <si>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</si>
  <si>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</si>
  <si>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</si>
  <si>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</si>
  <si>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</si>
  <si>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</si>
  <si>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</si>
  <si>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</si>
  <si>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</si>
  <si>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</si>
  <si>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</si>
  <si>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</si>
  <si>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</si>
  <si>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</si>
  <si>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</si>
  <si>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</si>
  <si>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</si>
  <si>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</si>
  <si>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</si>
  <si>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</si>
  <si>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</si>
  <si>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</si>
  <si>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</si>
  <si>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</si>
  <si>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</si>
  <si>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</si>
  <si>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</si>
  <si>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</si>
  <si>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</si>
  <si>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</si>
  <si>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</si>
  <si>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</si>
  <si>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</si>
  <si>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</si>
  <si>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</si>
  <si>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</si>
  <si>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</si>
  <si>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</si>
  <si>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</si>
  <si>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</si>
  <si>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</si>
  <si>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</si>
  <si>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</si>
  <si>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</si>
  <si>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</si>
  <si>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</si>
  <si>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</si>
  <si>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</si>
  <si>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</si>
  <si>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</si>
  <si>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</si>
  <si>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</si>
  <si>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</si>
  <si>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</si>
  <si>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</si>
  <si>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</si>
  <si>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</si>
  <si>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</si>
  <si>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</si>
  <si>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</si>
  <si>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</si>
  <si>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</si>
  <si>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</si>
  <si>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</si>
  <si>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</si>
  <si>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</si>
  <si>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</si>
  <si>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</si>
  <si>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</si>
  <si>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</si>
  <si>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</si>
  <si>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</si>
  <si>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</si>
  <si>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</si>
  <si>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</si>
  <si>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</si>
  <si>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</si>
  <si>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</si>
  <si>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</si>
  <si>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</si>
  <si>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</si>
  <si>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</si>
  <si>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</si>
  <si>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</si>
  <si>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</si>
  <si>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</si>
  <si>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</si>
  <si>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</si>
  <si>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</si>
  <si>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</si>
  <si>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</si>
  <si>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</si>
  <si>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</si>
  <si>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</si>
  <si>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</si>
  <si>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</si>
  <si>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</si>
  <si>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</si>
  <si>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</si>
  <si>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</si>
  <si>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</si>
  <si>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</si>
  <si>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</si>
  <si>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</si>
  <si>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</si>
  <si>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</si>
  <si>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</si>
  <si>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</si>
  <si>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</si>
  <si>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</si>
  <si>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</si>
  <si>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</si>
  <si>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</si>
  <si>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</si>
  <si>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</si>
  <si>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</si>
  <si>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</si>
  <si>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</si>
  <si>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</si>
  <si>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</si>
  <si>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</si>
  <si>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</si>
  <si>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</si>
  <si>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</si>
  <si>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</si>
  <si>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</si>
  <si>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</si>
  <si>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</si>
  <si>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</si>
  <si>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</si>
  <si>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</si>
  <si>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</si>
  <si>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</si>
  <si>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</si>
  <si>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</si>
  <si>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</si>
  <si>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</si>
  <si>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</si>
  <si>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</si>
  <si>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</si>
  <si>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</si>
  <si>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</si>
  <si>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</si>
  <si>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</si>
  <si>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</si>
  <si>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</si>
  <si>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</si>
  <si>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</si>
  <si>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</si>
  <si>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</si>
  <si>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</si>
  <si>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</si>
  <si>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</si>
  <si>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</si>
  <si>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</si>
  <si>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</si>
  <si>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</si>
  <si>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</si>
  <si>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</si>
  <si>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</si>
  <si>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</si>
  <si>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</si>
  <si>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</si>
  <si>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</si>
  <si>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</si>
  <si>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</si>
  <si>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</si>
  <si>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</si>
  <si>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</si>
  <si>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</si>
  <si>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</si>
  <si>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</si>
  <si>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</si>
  <si>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</si>
  <si>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</si>
  <si>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</si>
  <si>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</si>
  <si>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</si>
  <si>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</si>
  <si>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</si>
  <si>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</si>
  <si>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</si>
  <si>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</si>
  <si>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</si>
  <si>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</si>
  <si>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</si>
  <si>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</si>
  <si>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</si>
  <si>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</si>
  <si>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</si>
  <si>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</si>
  <si>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</si>
  <si>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</si>
  <si>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</si>
  <si>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</si>
  <si>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</si>
  <si>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</si>
  <si>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</si>
  <si>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</si>
  <si>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</si>
  <si>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</si>
  <si>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</si>
  <si>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</si>
  <si>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</si>
  <si>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</si>
  <si>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</si>
  <si>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</si>
  <si>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</si>
  <si>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</si>
  <si>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</si>
  <si>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</si>
  <si>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</si>
  <si>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</si>
  <si>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</si>
  <si>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</si>
  <si>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</si>
  <si>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</si>
  <si>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</si>
  <si>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</si>
  <si>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</si>
  <si>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</si>
  <si>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</si>
  <si>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</si>
  <si>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</si>
  <si>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</si>
  <si>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</si>
  <si>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</si>
  <si>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</si>
  <si>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</si>
  <si>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</si>
  <si>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</si>
  <si>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</si>
  <si>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</si>
  <si>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</si>
  <si>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</si>
  <si>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</si>
  <si>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</si>
  <si>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</si>
  <si>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</si>
  <si>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</si>
  <si>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</si>
  <si>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</si>
  <si>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</si>
  <si>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</si>
  <si>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</si>
  <si>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</si>
  <si>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</si>
  <si>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</si>
  <si>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</si>
  <si>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</si>
  <si>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</si>
  <si>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</si>
  <si>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</si>
  <si>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</si>
  <si>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</si>
  <si>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</si>
  <si>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</si>
  <si>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</si>
  <si>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</si>
  <si>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</si>
  <si>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</si>
  <si>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</si>
  <si>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</si>
  <si>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</si>
  <si>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</si>
  <si>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</si>
  <si>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</si>
  <si>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</si>
  <si>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</si>
  <si>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</si>
  <si>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</si>
  <si>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</si>
  <si>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</si>
  <si>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</si>
  <si>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</si>
  <si>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</si>
  <si>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</si>
  <si>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</si>
  <si>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</si>
  <si>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</si>
  <si>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</si>
  <si>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</si>
  <si>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</si>
  <si>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</si>
  <si>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</si>
  <si>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</si>
  <si>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</si>
  <si>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</si>
  <si>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</si>
  <si>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</si>
  <si>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</si>
  <si>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</si>
  <si>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</si>
  <si>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</si>
  <si>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</si>
  <si>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</si>
  <si>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</si>
  <si>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</si>
  <si>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</si>
  <si>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</si>
  <si>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</si>
  <si>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</si>
  <si>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</si>
  <si>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</si>
  <si>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</si>
  <si>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</si>
  <si>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</si>
  <si>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</si>
  <si>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</si>
  <si>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</si>
  <si>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</si>
  <si>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</si>
  <si>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</si>
  <si>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</si>
  <si>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</si>
  <si>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</si>
  <si>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</si>
  <si>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</si>
  <si>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</si>
  <si>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</si>
  <si>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</si>
  <si>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</si>
  <si>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</si>
  <si>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</si>
  <si>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</si>
  <si>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</si>
  <si>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</si>
  <si>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</si>
  <si>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</si>
  <si>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</si>
  <si>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</si>
  <si>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</si>
  <si>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</si>
  <si>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</si>
  <si>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</si>
  <si>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</si>
  <si>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</si>
  <si>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</si>
  <si>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</si>
  <si>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</si>
  <si>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</si>
  <si>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</si>
  <si>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</si>
  <si>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</si>
  <si>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</si>
  <si>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</si>
  <si>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</si>
  <si>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</si>
  <si>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</si>
  <si>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</si>
  <si>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</si>
  <si>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</si>
  <si>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</si>
  <si>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</si>
  <si>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</si>
  <si>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</si>
  <si>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</si>
  <si>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</si>
  <si>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</si>
  <si>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</si>
  <si>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</si>
  <si>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</si>
  <si>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</si>
  <si>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</si>
  <si>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</si>
  <si>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</si>
  <si>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</si>
  <si>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</si>
  <si>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</si>
  <si>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</si>
  <si>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</si>
  <si>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</si>
  <si>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</si>
  <si>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</si>
  <si>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</si>
  <si>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</si>
  <si>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</si>
  <si>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</si>
  <si>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</si>
  <si>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</si>
  <si>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</si>
  <si>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</si>
  <si>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</si>
  <si>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</si>
  <si>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</si>
  <si>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</si>
  <si>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</si>
  <si>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</si>
  <si>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</si>
  <si>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</si>
  <si>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</si>
  <si>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</si>
  <si>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</si>
  <si>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</si>
  <si>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</si>
  <si>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</si>
  <si>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</si>
  <si>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</si>
  <si>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</si>
  <si>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</si>
  <si>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</si>
  <si>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</si>
  <si>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</si>
  <si>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</si>
  <si>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</si>
  <si>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</si>
  <si>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</si>
  <si>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</si>
  <si>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</si>
  <si>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</si>
  <si>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</si>
  <si>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</si>
  <si>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</si>
  <si>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</si>
  <si>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</si>
  <si>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</si>
  <si>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</si>
  <si>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</si>
  <si>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</si>
  <si>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</si>
  <si>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</si>
  <si>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</si>
  <si>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</si>
  <si>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</si>
  <si>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</si>
  <si>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</si>
  <si>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</si>
  <si>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</si>
  <si>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</si>
  <si>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</si>
  <si>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</si>
  <si>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</si>
  <si>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</si>
  <si>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</si>
  <si>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</si>
  <si>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</si>
  <si>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</si>
  <si>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</si>
  <si>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</si>
  <si>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</si>
  <si>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</si>
  <si>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</si>
  <si>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</si>
  <si>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</si>
  <si>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</si>
  <si>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</si>
  <si>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</si>
  <si>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</si>
  <si>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</si>
  <si>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</si>
  <si>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</si>
  <si>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</si>
  <si>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</si>
  <si>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</si>
  <si>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</si>
  <si>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</si>
  <si>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</si>
  <si>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</si>
  <si>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</si>
  <si>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</si>
  <si>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</si>
  <si>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</si>
  <si>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</si>
  <si>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</si>
  <si>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</si>
  <si>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</si>
  <si>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</si>
  <si>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</si>
  <si>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</si>
  <si>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</si>
  <si>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</si>
  <si>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</si>
  <si>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</si>
  <si>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</si>
  <si>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</si>
  <si>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</si>
  <si>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</si>
  <si>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</si>
  <si>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</si>
  <si>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</si>
  <si>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</si>
  <si>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</si>
  <si>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</si>
  <si>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</si>
  <si>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</si>
  <si>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</si>
  <si>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</si>
  <si>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</si>
  <si>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</si>
  <si>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</si>
  <si>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</si>
  <si>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</si>
  <si>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</si>
  <si>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</si>
  <si>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</si>
  <si>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</si>
  <si>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</si>
  <si>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</si>
  <si>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</si>
  <si>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</si>
  <si>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</si>
  <si>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</si>
  <si>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</si>
  <si>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</si>
  <si>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</si>
  <si>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</si>
  <si>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</si>
  <si>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</si>
  <si>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</si>
  <si>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</si>
  <si>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</si>
  <si>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</si>
  <si>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</si>
  <si>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</si>
  <si>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</si>
  <si>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</si>
  <si>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</si>
  <si>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</si>
  <si>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</si>
  <si>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</si>
  <si>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</si>
  <si>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</si>
  <si>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</si>
  <si>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</si>
  <si>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</si>
  <si>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</si>
  <si>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</si>
  <si>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</si>
  <si>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</si>
  <si>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</si>
  <si>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</si>
  <si>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</si>
  <si>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</si>
  <si>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</si>
  <si>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</si>
  <si>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</si>
  <si>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</si>
  <si>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</si>
  <si>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</si>
  <si>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</si>
  <si>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</si>
  <si>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</si>
  <si>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</si>
  <si>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</si>
  <si>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</si>
  <si>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</si>
  <si>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</si>
  <si>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</si>
  <si>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</si>
  <si>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</si>
  <si>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</si>
  <si>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</si>
  <si>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</si>
  <si>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</si>
  <si>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</si>
  <si>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</si>
  <si>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</si>
  <si>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</si>
  <si>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</si>
  <si>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</si>
  <si>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</si>
  <si>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</si>
  <si>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</si>
  <si>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</si>
  <si>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</si>
  <si>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</si>
  <si>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</si>
  <si>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</si>
  <si>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</si>
  <si>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</si>
  <si>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</si>
  <si>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</si>
  <si>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</si>
  <si>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</si>
  <si>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</si>
  <si>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</si>
  <si>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</si>
  <si>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</si>
  <si>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</si>
  <si>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</si>
  <si>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</si>
  <si>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</si>
  <si>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</si>
  <si>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</si>
  <si>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</si>
  <si>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</si>
  <si>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</si>
  <si>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</si>
  <si>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</si>
  <si>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</si>
  <si>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</si>
  <si>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</si>
  <si>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</si>
  <si>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</si>
  <si>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</si>
  <si>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</si>
  <si>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</si>
  <si>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</si>
  <si>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</si>
  <si>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</si>
  <si>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</si>
  <si>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</si>
  <si>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</si>
  <si>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</si>
  <si>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</si>
  <si>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</si>
  <si>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</si>
  <si>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</si>
  <si>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</si>
  <si>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</si>
  <si>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</si>
  <si>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</si>
  <si>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</si>
  <si>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</si>
  <si>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</si>
  <si>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</si>
  <si>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</si>
  <si>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</si>
  <si>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</si>
  <si>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</si>
  <si>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</si>
  <si>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</si>
  <si>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</si>
  <si>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</si>
  <si>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</si>
  <si>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</si>
  <si>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</si>
  <si>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</si>
  <si>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</si>
  <si>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</si>
  <si>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</si>
  <si>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</si>
  <si>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</si>
  <si>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</si>
  <si>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</si>
  <si>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</si>
  <si>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</si>
  <si>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</si>
  <si>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</si>
  <si>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</si>
  <si>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</si>
  <si>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</si>
  <si>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</si>
  <si>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</si>
  <si>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</si>
  <si>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</si>
  <si>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</si>
  <si>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</si>
  <si>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</si>
  <si>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</si>
  <si>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</si>
  <si>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</si>
  <si>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</si>
  <si>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</si>
  <si>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</si>
  <si>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</si>
  <si>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</si>
  <si>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</si>
  <si>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</si>
  <si>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</si>
  <si>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</si>
  <si>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</si>
  <si>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</si>
  <si>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</si>
  <si>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</si>
  <si>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</si>
  <si>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</si>
  <si>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</si>
  <si>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</si>
  <si>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</si>
  <si>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</si>
  <si>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</si>
  <si>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</si>
  <si>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</si>
  <si>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</si>
  <si>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</si>
  <si>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</si>
  <si>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</si>
  <si>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</si>
  <si>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</si>
  <si>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</si>
  <si>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</si>
  <si>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</si>
  <si>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</si>
  <si>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</si>
  <si>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</si>
  <si>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</si>
  <si>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</si>
  <si>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</si>
  <si>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</si>
  <si>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</si>
  <si>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</si>
  <si>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</si>
  <si>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</si>
  <si>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</si>
  <si>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</si>
  <si>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</si>
  <si>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</si>
  <si>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</si>
  <si>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</si>
  <si>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</si>
  <si>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</si>
  <si>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</si>
  <si>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</si>
  <si>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</si>
  <si>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</si>
  <si>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</si>
  <si>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</si>
  <si>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</si>
  <si>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</si>
  <si>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</si>
  <si>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</si>
  <si>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</si>
  <si>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</si>
  <si>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</si>
  <si>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</si>
  <si>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</si>
  <si>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</si>
  <si>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</si>
  <si>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</si>
  <si>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</si>
  <si>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</si>
  <si>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</si>
  <si>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</si>
  <si>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</si>
  <si>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</si>
  <si>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</si>
  <si>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</si>
  <si>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</si>
  <si>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</si>
  <si>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</si>
  <si>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</si>
  <si>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</si>
  <si>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</si>
  <si>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</si>
  <si>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</si>
  <si>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</si>
  <si>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</si>
  <si>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</si>
  <si>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</si>
  <si>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</si>
  <si>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</si>
  <si>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</si>
  <si>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</si>
  <si>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</si>
  <si>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</si>
  <si>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</si>
  <si>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</si>
  <si>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</si>
  <si>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</si>
  <si>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</si>
  <si>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</si>
  <si>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</si>
  <si>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</si>
  <si>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</si>
  <si>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</si>
  <si>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</si>
  <si>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</si>
  <si>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</si>
  <si>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</si>
  <si>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</si>
  <si>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</si>
  <si>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</si>
  <si>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</si>
  <si>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</si>
  <si>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</si>
  <si>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</si>
  <si>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</si>
  <si>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</si>
  <si>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</si>
  <si>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</si>
  <si>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</si>
  <si>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</si>
  <si>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</si>
  <si>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</si>
  <si>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</si>
  <si>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</si>
  <si>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</si>
  <si>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</si>
  <si>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</si>
  <si>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</si>
  <si>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</si>
  <si>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</si>
  <si>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</si>
  <si>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</si>
  <si>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</si>
  <si>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</si>
  <si>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</si>
  <si>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</si>
  <si>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</si>
  <si>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</si>
  <si>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</si>
  <si>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</si>
  <si>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</si>
  <si>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</si>
  <si>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</si>
  <si>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</si>
  <si>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</si>
  <si>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</si>
  <si>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</si>
  <si>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</si>
  <si>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</si>
  <si>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</si>
  <si>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</si>
  <si>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</si>
  <si>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</si>
  <si>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</si>
  <si>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</si>
  <si>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</si>
  <si>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</si>
  <si>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</si>
  <si>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</si>
  <si>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</si>
  <si>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</si>
  <si>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</si>
  <si>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</si>
  <si>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</si>
  <si>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</si>
  <si>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</si>
  <si>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</si>
  <si>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</si>
  <si>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</si>
  <si>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</si>
  <si>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</si>
  <si>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</si>
  <si>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</si>
  <si>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</si>
  <si>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</si>
  <si>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</si>
  <si>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</si>
  <si>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</si>
  <si>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</si>
  <si>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</si>
  <si>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</si>
  <si>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</si>
  <si>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</si>
  <si>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</si>
  <si>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</si>
  <si>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</si>
  <si>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</si>
  <si>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</si>
  <si>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</si>
  <si>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</si>
  <si>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</si>
  <si>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</si>
  <si>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</si>
  <si>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</si>
  <si>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</si>
  <si>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</si>
  <si>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</si>
  <si>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</si>
  <si>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</si>
  <si>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</si>
  <si>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</si>
  <si>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</si>
  <si>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</si>
  <si>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</si>
  <si>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</si>
  <si>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</si>
  <si>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</si>
  <si>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</si>
  <si>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</si>
  <si>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</si>
  <si>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</si>
  <si>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</si>
  <si>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</si>
  <si>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</si>
  <si>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</si>
  <si>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</si>
  <si>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</si>
  <si>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</si>
  <si>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</si>
  <si>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</si>
  <si>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</si>
  <si>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</si>
  <si>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</si>
  <si>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</si>
  <si>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</si>
  <si>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</si>
  <si>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</si>
  <si>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</si>
  <si>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</si>
  <si>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</si>
  <si>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</si>
  <si>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</si>
  <si>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</si>
  <si>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</si>
  <si>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</si>
  <si>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</si>
  <si>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</si>
  <si>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</si>
  <si>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</si>
  <si>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</si>
  <si>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</si>
  <si>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</si>
  <si>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</si>
  <si>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</si>
  <si>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</si>
  <si>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</si>
  <si>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</si>
  <si>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</si>
  <si>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</si>
  <si>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</si>
  <si>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</si>
  <si>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</si>
  <si>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</si>
  <si>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</si>
  <si>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</si>
  <si>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</si>
  <si>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</si>
  <si>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</si>
  <si>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</si>
  <si>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</si>
  <si>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</si>
  <si>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</si>
  <si>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</si>
  <si>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</si>
  <si>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</si>
  <si>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</si>
  <si>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</si>
  <si>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</si>
  <si>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</si>
  <si>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</si>
  <si>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</si>
  <si>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</si>
  <si>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</si>
  <si>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</si>
  <si>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</si>
  <si>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</si>
  <si>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</si>
  <si>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</si>
  <si>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</si>
  <si>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</si>
  <si>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</si>
  <si>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</si>
  <si>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</si>
  <si>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</si>
  <si>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</si>
  <si>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</si>
  <si>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</si>
  <si>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</si>
  <si>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</si>
  <si>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</si>
  <si>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</si>
  <si>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</si>
  <si>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</si>
  <si>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</si>
  <si>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</si>
  <si>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</si>
  <si>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</si>
  <si>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</si>
  <si>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</si>
  <si>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</si>
  <si>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</si>
  <si>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</si>
  <si>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</si>
  <si>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</si>
  <si>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</si>
  <si>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</si>
  <si>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</si>
  <si>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</si>
  <si>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</si>
  <si>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</si>
  <si>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</si>
  <si>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</si>
  <si>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</si>
  <si>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</si>
  <si>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</si>
  <si>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</si>
  <si>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</si>
  <si>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</si>
  <si>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</si>
  <si>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</si>
  <si>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</si>
  <si>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</si>
  <si>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</si>
  <si>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</si>
  <si>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</si>
  <si>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</si>
  <si>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</si>
  <si>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</si>
  <si>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</si>
  <si>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</si>
  <si>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</si>
  <si>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</si>
  <si>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</si>
  <si>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</si>
  <si>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</si>
  <si>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</si>
  <si>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</si>
  <si>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</si>
  <si>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</si>
  <si>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</si>
  <si>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</si>
  <si>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</si>
  <si>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</si>
  <si>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</si>
  <si>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</si>
  <si>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</si>
  <si>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</si>
  <si>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</si>
  <si>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</si>
  <si>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</si>
  <si>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</si>
  <si>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</si>
  <si>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</si>
  <si>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</si>
  <si>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</si>
  <si>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</si>
  <si>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</si>
  <si>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</si>
  <si>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</si>
  <si>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</si>
  <si>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</si>
  <si>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</si>
  <si>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</si>
  <si>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</si>
  <si>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</si>
  <si>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</si>
  <si>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</si>
  <si>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</si>
  <si>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</si>
  <si>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</si>
  <si>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</si>
  <si>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</si>
  <si>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</si>
  <si>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</si>
  <si>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</si>
  <si>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</si>
  <si>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</si>
  <si>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</si>
  <si>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</si>
  <si>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</si>
  <si>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</si>
  <si>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</si>
  <si>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</si>
  <si>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</si>
  <si>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</si>
  <si>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</si>
  <si>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</si>
  <si>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</si>
  <si>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</si>
  <si>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</si>
  <si>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</si>
  <si>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</si>
  <si>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</si>
  <si>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</si>
  <si>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</si>
  <si>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</si>
  <si>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</si>
  <si>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</si>
  <si>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</si>
  <si>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</si>
  <si>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</si>
  <si>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</si>
  <si>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</si>
  <si>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</si>
  <si>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</si>
  <si>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</si>
  <si>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</si>
  <si>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</si>
  <si>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</si>
  <si>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</si>
  <si>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</si>
  <si>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</si>
  <si>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</si>
  <si>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</si>
  <si>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</si>
  <si>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</si>
  <si>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</si>
  <si>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</si>
  <si>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</si>
  <si>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</si>
  <si>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</si>
  <si>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</si>
  <si>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</si>
  <si>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</si>
  <si>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</si>
  <si>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</si>
  <si>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</si>
  <si>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</si>
  <si>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</si>
  <si>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</si>
  <si>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</si>
  <si>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</si>
  <si>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</si>
  <si>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</si>
  <si>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</si>
  <si>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</si>
  <si>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</si>
  <si>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</si>
  <si>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</si>
  <si>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</si>
  <si>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</si>
  <si>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</si>
  <si>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</si>
  <si>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</si>
  <si>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</si>
  <si>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</si>
  <si>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</si>
  <si>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</si>
  <si>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</si>
  <si>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</si>
  <si>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</si>
  <si>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</si>
  <si>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</si>
  <si>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</si>
  <si>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</si>
  <si>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</si>
  <si>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</si>
  <si>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</si>
  <si>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</si>
  <si>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</si>
  <si>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</si>
  <si>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</si>
  <si>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</si>
  <si>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</si>
  <si>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</si>
  <si>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</si>
  <si>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</si>
  <si>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</si>
  <si>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</si>
  <si>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</si>
  <si>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</si>
  <si>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</si>
  <si>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</si>
  <si>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</si>
  <si>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</si>
  <si>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</si>
  <si>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</si>
  <si>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</si>
  <si>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</si>
  <si>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</si>
  <si>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</si>
  <si>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</si>
  <si>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</si>
  <si>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</si>
  <si>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</si>
  <si>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</si>
  <si>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</si>
  <si>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</si>
  <si>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</si>
  <si>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</si>
  <si>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</si>
  <si>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</si>
  <si>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</si>
  <si>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</si>
  <si>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</si>
  <si>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</si>
  <si>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</si>
  <si>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</si>
  <si>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</si>
  <si>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</si>
  <si>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</si>
  <si>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</si>
  <si>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</si>
  <si>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</si>
  <si>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</si>
  <si>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</si>
  <si>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</si>
  <si>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</si>
  <si>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</si>
  <si>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</si>
  <si>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</si>
  <si>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</si>
  <si>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</si>
  <si>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</si>
  <si>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</si>
  <si>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</si>
  <si>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</si>
  <si>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</si>
  <si>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</si>
  <si>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</si>
  <si>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</si>
  <si>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</si>
  <si>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</si>
  <si>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</si>
  <si>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</si>
  <si>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</si>
  <si>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</si>
  <si>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</si>
  <si>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</si>
  <si>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</si>
  <si>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</si>
  <si>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</si>
  <si>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</si>
  <si>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</si>
  <si>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</si>
  <si>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</si>
  <si>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</si>
  <si>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</si>
  <si>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</si>
  <si>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</si>
  <si>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</si>
  <si>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</si>
  <si>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</si>
  <si>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</si>
  <si>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</si>
  <si>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</si>
  <si>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</si>
  <si>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</si>
  <si>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</si>
  <si>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</si>
  <si>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</si>
  <si>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</si>
  <si>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</si>
  <si>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</si>
  <si>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</si>
  <si>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</si>
  <si>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</si>
  <si>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</si>
  <si>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</si>
  <si>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</si>
  <si>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</si>
  <si>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</si>
  <si>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</si>
  <si>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</si>
  <si>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</si>
  <si>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</si>
  <si>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</si>
  <si>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</si>
  <si>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</si>
  <si>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</si>
  <si>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</si>
  <si>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</si>
  <si>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</si>
  <si>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</si>
  <si>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</si>
  <si>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</si>
  <si>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</si>
  <si>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</si>
  <si>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</si>
  <si>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</si>
  <si>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</si>
  <si>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</si>
  <si>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</si>
  <si>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</si>
  <si>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</si>
  <si>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</si>
  <si>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</si>
  <si>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</si>
  <si>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</si>
  <si>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</si>
  <si>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</si>
  <si>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</si>
  <si>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</si>
  <si>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</si>
  <si>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</si>
  <si>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</si>
  <si>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</si>
  <si>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</si>
  <si>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</si>
  <si>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</si>
  <si>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</si>
  <si>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</si>
  <si>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</si>
  <si>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</si>
  <si>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</si>
  <si>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</si>
  <si>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</si>
  <si>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</si>
  <si>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</si>
  <si>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</si>
  <si>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</si>
  <si>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</si>
  <si>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</si>
  <si>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</si>
  <si>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</si>
  <si>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</si>
  <si>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</si>
  <si>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</si>
  <si>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</si>
  <si>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</si>
  <si>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</si>
  <si>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</si>
  <si>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</si>
  <si>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</si>
  <si>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</si>
  <si>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</si>
  <si>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</si>
  <si>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</si>
  <si>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</si>
  <si>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</si>
  <si>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</si>
  <si>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</si>
  <si>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</si>
  <si>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</si>
  <si>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</si>
  <si>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</si>
  <si>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</si>
  <si>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</si>
  <si>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</si>
  <si>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</si>
  <si>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</si>
  <si>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</si>
  <si>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</si>
  <si>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</si>
  <si>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</si>
  <si>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</si>
  <si>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</si>
  <si>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</si>
  <si>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</si>
  <si>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</si>
  <si>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</si>
  <si>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</si>
  <si>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</si>
  <si>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</si>
  <si>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</si>
  <si>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</si>
  <si>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</si>
  <si>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</si>
  <si>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</si>
  <si>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</si>
  <si>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</si>
  <si>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</si>
  <si>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</si>
  <si>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</si>
  <si>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</si>
  <si>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</si>
  <si>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</si>
  <si>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</si>
  <si>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</si>
  <si>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</si>
  <si>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</si>
  <si>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</si>
  <si>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</si>
  <si>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</si>
  <si>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</si>
  <si>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</si>
  <si>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</si>
  <si>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</si>
  <si>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</si>
  <si>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</si>
  <si>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</si>
  <si>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</si>
  <si>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</si>
  <si>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</si>
  <si>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</si>
  <si>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</si>
  <si>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</si>
  <si>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</si>
  <si>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</si>
  <si>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</si>
  <si>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</si>
  <si>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</si>
  <si>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</si>
  <si>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</si>
  <si>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</si>
  <si>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</si>
  <si>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</si>
  <si>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</si>
  <si>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</si>
  <si>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</si>
  <si>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</si>
  <si>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</si>
  <si>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</si>
  <si>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</si>
  <si>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</si>
  <si>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</si>
  <si>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</si>
  <si>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</si>
  <si>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</si>
  <si>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</si>
  <si>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</si>
  <si>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</si>
  <si>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</si>
  <si>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</si>
  <si>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</si>
  <si>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</si>
  <si>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</si>
  <si>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</si>
  <si>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</si>
  <si>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</si>
  <si>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</si>
  <si>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</si>
  <si>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</si>
  <si>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</si>
  <si>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</si>
  <si>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</si>
  <si>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</si>
  <si>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</si>
  <si>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</si>
  <si>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</si>
  <si>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</si>
  <si>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</si>
  <si>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</si>
  <si>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</si>
  <si>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</si>
  <si>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</si>
  <si>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</si>
  <si>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</si>
  <si>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</si>
  <si>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</si>
  <si>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</si>
  <si>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</si>
  <si>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</si>
  <si>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</si>
  <si>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</si>
  <si>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</si>
  <si>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</si>
  <si>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</si>
  <si>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</si>
  <si>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</si>
  <si>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</si>
  <si>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</si>
  <si>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</si>
  <si>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</si>
  <si>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</si>
  <si>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</si>
  <si>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</si>
  <si>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</si>
  <si>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</si>
  <si>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</si>
  <si>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</si>
  <si>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</si>
  <si>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</si>
  <si>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</si>
  <si>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</si>
  <si>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</si>
  <si>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</si>
  <si>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</si>
  <si>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</si>
  <si>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</si>
  <si>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</si>
  <si>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</si>
  <si>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</si>
  <si>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</si>
  <si>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</si>
  <si>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</si>
  <si>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</si>
  <si>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</si>
  <si>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</si>
  <si>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</si>
  <si>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</si>
  <si>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</si>
  <si>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</si>
  <si>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</si>
  <si>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</si>
  <si>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</si>
  <si>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</si>
  <si>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</si>
  <si>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</si>
  <si>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</si>
  <si>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</si>
  <si>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</si>
  <si>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</si>
  <si>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</si>
  <si>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</si>
  <si>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</si>
  <si>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</si>
  <si>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</si>
  <si>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</si>
  <si>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</si>
  <si>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</si>
  <si>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</si>
  <si>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</si>
  <si>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</si>
  <si>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</si>
  <si>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</si>
  <si>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</si>
  <si>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</si>
  <si>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</si>
  <si>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</si>
  <si>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</si>
  <si>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</si>
  <si>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</si>
  <si>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</si>
  <si>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</si>
  <si>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</si>
  <si>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</si>
  <si>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</si>
  <si>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</si>
  <si>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</si>
  <si>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</si>
  <si>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</si>
  <si>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</si>
  <si>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</si>
  <si>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</si>
  <si>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</si>
  <si>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</si>
  <si>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</si>
  <si>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</si>
  <si>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</si>
  <si>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</si>
  <si>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</si>
  <si>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</si>
  <si>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</si>
  <si>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</si>
  <si>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</si>
  <si>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</si>
  <si>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</si>
  <si>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</si>
  <si>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</si>
  <si>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</si>
  <si>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</si>
  <si>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</si>
  <si>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</si>
  <si>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</si>
  <si>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</si>
  <si>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</si>
  <si>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</si>
  <si>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</si>
  <si>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</si>
  <si>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</si>
  <si>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</si>
  <si>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</si>
  <si>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</si>
  <si>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</si>
  <si>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</si>
  <si>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</si>
  <si>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</si>
  <si>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</si>
  <si>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</si>
  <si>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</si>
  <si>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</si>
  <si>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</si>
  <si>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</si>
  <si>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</si>
  <si>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</si>
  <si>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</si>
  <si>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</si>
  <si>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</si>
  <si>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</si>
  <si>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</si>
  <si>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</si>
  <si>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</si>
  <si>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</si>
  <si>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</si>
  <si>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</si>
  <si>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</si>
  <si>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</si>
  <si>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</si>
  <si>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</si>
  <si>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</si>
  <si>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</si>
  <si>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</si>
  <si>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</si>
  <si>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</si>
  <si>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</si>
  <si>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</si>
  <si>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</si>
  <si>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</si>
  <si>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</si>
  <si>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</si>
  <si>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</si>
  <si>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</si>
  <si>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</si>
  <si>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</si>
  <si>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</si>
  <si>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</si>
  <si>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</si>
  <si>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</si>
  <si>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</si>
  <si>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</si>
  <si>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</si>
  <si>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</si>
  <si>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</si>
  <si>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</si>
  <si>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</si>
  <si>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</si>
  <si>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</si>
  <si>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</si>
  <si>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</si>
  <si>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</si>
  <si>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</si>
  <si>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</si>
  <si>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</si>
  <si>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</si>
  <si>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</si>
  <si>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</si>
  <si>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</si>
  <si>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</si>
  <si>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</si>
  <si>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</si>
  <si>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</si>
  <si>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</si>
  <si>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</si>
  <si>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</si>
  <si>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</si>
  <si>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</si>
  <si>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</si>
  <si>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</si>
  <si>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</si>
  <si>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</si>
  <si>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</si>
  <si>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</si>
  <si>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</si>
  <si>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</si>
  <si>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</si>
  <si>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</si>
  <si>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</si>
  <si>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</si>
  <si>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</si>
  <si>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</si>
  <si>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</si>
  <si>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</si>
  <si>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</si>
  <si>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</si>
  <si>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</si>
  <si>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</si>
  <si>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</si>
  <si>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</si>
  <si>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</si>
  <si>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</si>
  <si>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</si>
  <si>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</si>
  <si>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</si>
  <si>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</si>
  <si>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</si>
  <si>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</si>
  <si>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</si>
  <si>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</si>
  <si>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</si>
  <si>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</si>
  <si>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</si>
  <si>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</si>
  <si>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</si>
  <si>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</si>
  <si>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</si>
  <si>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</si>
  <si>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</si>
  <si>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</si>
  <si>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</si>
  <si>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</si>
  <si>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</si>
  <si>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</si>
  <si>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</si>
  <si>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</si>
  <si>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</si>
  <si>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</si>
  <si>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</si>
  <si>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</si>
  <si>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</si>
  <si>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</si>
  <si>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</si>
  <si>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</si>
  <si>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</si>
  <si>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</si>
  <si>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</si>
  <si>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</si>
  <si>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</si>
  <si>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</si>
  <si>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</si>
  <si>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</si>
  <si>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</si>
  <si>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</si>
  <si>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</si>
  <si>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</si>
  <si>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</si>
  <si>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</si>
  <si>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</si>
  <si>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</si>
  <si>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</si>
  <si>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</si>
  <si>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</si>
  <si>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</si>
  <si>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</si>
  <si>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</si>
  <si>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</si>
  <si>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</si>
  <si>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</si>
  <si>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</si>
  <si>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</si>
  <si>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</si>
  <si>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</si>
  <si>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</si>
  <si>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</si>
  <si>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</si>
  <si>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</si>
  <si>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</si>
  <si>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</si>
  <si>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</si>
  <si>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</si>
  <si>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</si>
  <si>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</si>
  <si>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</si>
  <si>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</si>
  <si>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</si>
  <si>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</si>
  <si>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</si>
  <si>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</si>
  <si>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</si>
  <si>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</si>
  <si>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</si>
  <si>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</si>
  <si>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</si>
  <si>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</si>
  <si>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</si>
  <si>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</si>
  <si>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</si>
  <si>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</si>
  <si>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</si>
  <si>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</si>
  <si>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</si>
  <si>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</si>
  <si>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</si>
  <si>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</si>
  <si>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</si>
  <si>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</si>
  <si>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</si>
  <si>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</si>
  <si>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</si>
  <si>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</si>
  <si>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</si>
  <si>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</si>
  <si>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</si>
  <si>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</si>
  <si>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</si>
  <si>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</si>
  <si>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</si>
  <si>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</si>
  <si>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</si>
  <si>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</si>
  <si>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</si>
  <si>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</si>
  <si>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</si>
  <si>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</si>
  <si>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</si>
  <si>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</si>
  <si>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</si>
  <si>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</si>
  <si>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</si>
  <si>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</si>
  <si>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</si>
  <si>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</si>
  <si>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</si>
  <si>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</si>
  <si>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</si>
  <si>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</si>
  <si>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</si>
  <si>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</si>
  <si>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</si>
  <si>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</si>
  <si>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</si>
  <si>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</si>
  <si>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</si>
  <si>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</si>
  <si>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</si>
  <si>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</si>
  <si>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</si>
  <si>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</si>
  <si>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</si>
  <si>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</si>
  <si>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</si>
  <si>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</si>
  <si>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</si>
  <si>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</si>
  <si>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</si>
  <si>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</si>
  <si>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</si>
  <si>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</si>
  <si>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</si>
  <si>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</si>
  <si>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</si>
  <si>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</si>
  <si>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</si>
  <si>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</si>
  <si>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</si>
  <si>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</si>
  <si>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</si>
  <si>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</si>
  <si>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</si>
  <si>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</si>
  <si>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</si>
  <si>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</si>
  <si>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</si>
  <si>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</si>
  <si>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</si>
  <si>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</si>
  <si>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</si>
  <si>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</si>
  <si>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</si>
  <si>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</si>
  <si>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</si>
  <si>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</si>
  <si>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</si>
  <si>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</si>
  <si>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</si>
  <si>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</si>
  <si>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</si>
  <si>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</si>
  <si>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</si>
  <si>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</si>
  <si>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</si>
  <si>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</si>
  <si>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</si>
  <si>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</si>
  <si>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</si>
  <si>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</si>
  <si>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</si>
  <si>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</si>
  <si>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</si>
  <si>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</si>
  <si>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</si>
  <si>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</si>
  <si>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</si>
  <si>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</si>
  <si>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</si>
  <si>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</si>
  <si>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</si>
  <si>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</si>
  <si>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</si>
  <si>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</si>
  <si>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</si>
  <si>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</si>
  <si>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</si>
  <si>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</si>
  <si>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</si>
  <si>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</si>
  <si>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</si>
  <si>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</si>
  <si>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</si>
  <si>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</si>
  <si>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</si>
  <si>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</si>
  <si>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</si>
  <si>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</si>
  <si>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</si>
  <si>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</si>
  <si>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</si>
  <si>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</si>
  <si>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</si>
  <si>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</si>
  <si>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</si>
  <si>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</si>
  <si>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</si>
  <si>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</si>
  <si>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</si>
  <si>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</si>
  <si>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</si>
  <si>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</si>
  <si>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</si>
  <si>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</si>
  <si>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</si>
  <si>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</si>
  <si>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</si>
  <si>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</si>
  <si>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</si>
  <si>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</si>
  <si>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</si>
  <si>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</si>
  <si>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</si>
  <si>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</si>
  <si>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</si>
  <si>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</si>
  <si>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</si>
  <si>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</si>
  <si>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</si>
  <si>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</si>
  <si>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</si>
  <si>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</si>
  <si>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</si>
  <si>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</si>
  <si>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</si>
  <si>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</si>
  <si>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</si>
  <si>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</si>
  <si>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</si>
  <si>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</si>
  <si>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</si>
  <si>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</si>
  <si>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</si>
  <si>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</si>
  <si>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</si>
  <si>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</si>
  <si>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</si>
  <si>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</si>
  <si>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</si>
  <si>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</si>
  <si>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</si>
  <si>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</si>
  <si>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</si>
  <si>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</si>
  <si>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</si>
  <si>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</si>
  <si>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</si>
  <si>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</si>
  <si>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</si>
  <si>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</si>
  <si>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</si>
  <si>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</si>
  <si>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</si>
  <si>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</si>
  <si>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</si>
  <si>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</si>
  <si>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</si>
  <si>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</si>
  <si>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</si>
  <si>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</si>
  <si>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</si>
  <si>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</si>
  <si>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</si>
  <si>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</si>
  <si>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</si>
  <si>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</si>
  <si>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</si>
  <si>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</si>
  <si>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</si>
  <si>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</si>
  <si>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</si>
  <si>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</si>
  <si>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</si>
  <si>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</si>
  <si>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</si>
  <si>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</si>
  <si>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</si>
  <si>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</si>
  <si>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</si>
  <si>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</si>
  <si>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</si>
  <si>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</si>
  <si>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</si>
  <si>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</si>
  <si>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</si>
  <si>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</si>
  <si>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</si>
  <si>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</si>
  <si>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</si>
  <si>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</si>
  <si>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</si>
  <si>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</si>
  <si>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</si>
  <si>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</si>
  <si>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</si>
  <si>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</si>
  <si>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</si>
  <si>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</si>
  <si>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</si>
  <si>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</si>
  <si>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</si>
  <si>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</si>
  <si>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</si>
  <si>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</si>
  <si>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</si>
  <si>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</si>
  <si>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</si>
  <si>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</si>
  <si>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</si>
  <si>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</si>
  <si>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</si>
  <si>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</si>
  <si>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</si>
  <si>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</si>
  <si>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</si>
  <si>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</si>
  <si>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</si>
  <si>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</si>
  <si>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</si>
  <si>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</si>
  <si>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</si>
  <si>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</si>
  <si>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</si>
  <si>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</si>
  <si>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</si>
  <si>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</si>
  <si>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</si>
  <si>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</si>
  <si>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</si>
  <si>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</si>
  <si>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</si>
  <si>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</si>
  <si>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</si>
  <si>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</si>
  <si>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</si>
  <si>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</si>
  <si>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</si>
  <si>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</si>
  <si>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</si>
  <si>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</si>
  <si>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</si>
  <si>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</si>
  <si>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</si>
  <si>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</si>
  <si>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</si>
  <si>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</si>
  <si>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</si>
  <si>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</si>
  <si>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</si>
  <si>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</si>
  <si>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</si>
  <si>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</si>
  <si>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</si>
  <si>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</si>
  <si>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</si>
  <si>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</si>
  <si>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</si>
  <si>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</si>
  <si>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</si>
  <si>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</si>
  <si>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</si>
  <si>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</si>
  <si>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</si>
  <si>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</si>
  <si>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</si>
  <si>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</si>
  <si>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</si>
  <si>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</si>
  <si>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</si>
  <si>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</si>
  <si>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</si>
  <si>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</si>
  <si>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</si>
  <si>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</si>
  <si>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</si>
  <si>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</si>
  <si>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</si>
  <si>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</si>
  <si>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</si>
  <si>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</si>
  <si>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</si>
  <si>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</si>
  <si>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</si>
  <si>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</si>
  <si>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</si>
  <si>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</si>
  <si>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</si>
  <si>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</si>
  <si>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</si>
  <si>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</si>
  <si>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</si>
  <si>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</si>
  <si>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</si>
  <si>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</si>
  <si>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</si>
  <si>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</si>
  <si>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</si>
  <si>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</si>
  <si>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</si>
  <si>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</si>
  <si>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</si>
  <si>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</si>
  <si>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</si>
  <si>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</si>
  <si>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</si>
  <si>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</si>
  <si>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</si>
  <si>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</si>
  <si>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</si>
  <si>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</si>
  <si>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</si>
  <si>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</si>
  <si>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</si>
  <si>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</si>
  <si>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</si>
  <si>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</si>
  <si>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</si>
  <si>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</si>
  <si>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</si>
  <si>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</si>
  <si>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</si>
  <si>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</si>
  <si>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</si>
  <si>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</si>
  <si>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</si>
  <si>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</si>
  <si>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</si>
  <si>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</si>
  <si>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</si>
  <si>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</si>
  <si>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</si>
  <si>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</si>
  <si>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</si>
  <si>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</si>
  <si>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</si>
  <si>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</si>
  <si>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</si>
  <si>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</si>
  <si>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</si>
  <si>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</si>
  <si>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</si>
  <si>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</si>
  <si>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</si>
  <si>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</si>
  <si>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</si>
  <si>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</si>
  <si>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</si>
  <si>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</si>
  <si>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</si>
  <si>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</si>
  <si>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</si>
  <si>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</si>
  <si>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</si>
  <si>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</si>
  <si>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</si>
  <si>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</si>
  <si>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</si>
  <si>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</si>
  <si>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</si>
  <si>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</si>
  <si>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</si>
  <si>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</si>
  <si>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</si>
  <si>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</si>
  <si>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</si>
  <si>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</si>
  <si>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</si>
  <si>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</si>
  <si>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</si>
  <si>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</si>
  <si>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</si>
  <si>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</si>
  <si>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</si>
  <si>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</si>
  <si>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</si>
  <si>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</si>
  <si>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</si>
  <si>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</si>
  <si>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</si>
  <si>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</si>
  <si>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</si>
  <si>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</si>
  <si>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</si>
  <si>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</si>
  <si>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</si>
  <si>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</si>
  <si>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</si>
  <si>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</si>
  <si>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</si>
  <si>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</si>
  <si>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</si>
  <si>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</si>
  <si>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</si>
  <si>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</si>
  <si>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</si>
  <si>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</si>
  <si>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</si>
  <si>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</si>
  <si>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</si>
  <si>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</si>
  <si>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</si>
  <si>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</si>
  <si>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</si>
  <si>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</si>
  <si>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</si>
  <si>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</si>
  <si>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</si>
  <si>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</si>
  <si>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</si>
  <si>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</si>
  <si>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</si>
  <si>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</si>
  <si>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</si>
  <si>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</si>
  <si>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</si>
  <si>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</si>
  <si>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</si>
  <si>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</si>
  <si>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</si>
  <si>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</si>
  <si>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</si>
  <si>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</si>
  <si>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</si>
  <si>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</si>
  <si>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</si>
  <si>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</si>
  <si>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</si>
  <si>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</si>
  <si>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</si>
  <si>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</si>
  <si>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</si>
  <si>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</si>
  <si>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</si>
  <si>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</si>
  <si>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</si>
  <si>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</si>
  <si>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</si>
  <si>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</si>
  <si>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</si>
  <si>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</si>
  <si>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</si>
  <si>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</si>
  <si>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</si>
  <si>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</si>
  <si>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</si>
  <si>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</si>
  <si>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</si>
  <si>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</si>
  <si>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</si>
  <si>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</si>
  <si>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</si>
  <si>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</si>
  <si>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</si>
  <si>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</si>
  <si>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</si>
  <si>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</si>
  <si>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</si>
  <si>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</si>
  <si>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</si>
  <si>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</si>
  <si>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</si>
  <si>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</si>
  <si>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</si>
  <si>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</si>
  <si>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</si>
  <si>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</si>
  <si>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</si>
  <si>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</si>
  <si>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</si>
  <si>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</si>
  <si>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</si>
  <si>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</si>
  <si>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</si>
  <si>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</si>
  <si>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</si>
  <si>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</si>
  <si>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</si>
  <si>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</si>
  <si>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</si>
  <si>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</si>
  <si>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</si>
  <si>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</si>
  <si>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</si>
  <si>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</si>
  <si>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</si>
  <si>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</si>
  <si>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</si>
  <si>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</si>
  <si>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</si>
  <si>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</si>
  <si>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</si>
  <si>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</si>
  <si>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</si>
  <si>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</si>
  <si>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</si>
  <si>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</si>
  <si>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</si>
  <si>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</si>
  <si>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</si>
  <si>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</si>
  <si>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</si>
  <si>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</si>
  <si>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</si>
  <si>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</si>
  <si>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</si>
  <si>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</si>
  <si>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</si>
  <si>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</si>
  <si>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</si>
  <si>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</si>
  <si>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</si>
  <si>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</si>
  <si>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</si>
  <si>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</si>
  <si>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</si>
  <si>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</si>
  <si>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</si>
  <si>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</si>
  <si>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</si>
  <si>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</si>
  <si>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</si>
  <si>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</si>
  <si>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</si>
  <si>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</si>
  <si>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</si>
  <si>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</si>
  <si>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</si>
  <si>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</si>
  <si>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</si>
  <si>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</si>
  <si>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</si>
  <si>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</si>
  <si>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</si>
  <si>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</si>
  <si>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</si>
  <si>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</si>
  <si>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</si>
  <si>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</si>
  <si>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</si>
  <si>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</si>
  <si>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</si>
  <si>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</si>
  <si>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</si>
  <si>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</si>
  <si>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</si>
  <si>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</si>
  <si>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</si>
  <si>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</si>
  <si>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</si>
  <si>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</si>
  <si>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</si>
  <si>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</si>
  <si>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</si>
  <si>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</si>
  <si>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</si>
  <si>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</si>
  <si>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</si>
  <si>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</si>
  <si>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</si>
  <si>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</si>
  <si>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</si>
  <si>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</si>
  <si>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</si>
  <si>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</si>
  <si>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</si>
  <si>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</si>
  <si>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</si>
  <si>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</si>
  <si>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</si>
  <si>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</si>
  <si>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</si>
  <si>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</si>
  <si>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</si>
  <si>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</si>
  <si>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</si>
  <si>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</si>
  <si>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</si>
  <si>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</si>
  <si>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</si>
  <si>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</si>
  <si>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</si>
  <si>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</si>
  <si>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</si>
  <si>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</si>
  <si>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</si>
  <si>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</si>
  <si>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</si>
  <si>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</si>
  <si>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</si>
  <si>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</si>
  <si>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</si>
  <si>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</si>
  <si>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</si>
  <si>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</si>
  <si>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</si>
  <si>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</si>
  <si>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</si>
  <si>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</si>
  <si>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</si>
  <si>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</si>
  <si>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</si>
  <si>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</si>
  <si>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</si>
  <si>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</si>
  <si>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</si>
  <si>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</si>
  <si>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</si>
  <si>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</si>
  <si>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</si>
  <si>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</si>
  <si>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</si>
  <si>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</si>
  <si>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</si>
  <si>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</si>
  <si>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</si>
  <si>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</si>
  <si>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</si>
  <si>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</si>
  <si>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</si>
  <si>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</si>
  <si>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</si>
  <si>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</si>
  <si>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</si>
  <si>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</si>
  <si>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</si>
  <si>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</si>
  <si>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</si>
  <si>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</si>
  <si>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</si>
  <si>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</si>
  <si>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</si>
  <si>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</si>
  <si>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</si>
  <si>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</si>
  <si>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</si>
  <si>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</si>
  <si>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</si>
  <si>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</si>
  <si>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</si>
  <si>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</si>
  <si>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</si>
  <si>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</si>
  <si>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</si>
  <si>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</si>
  <si>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</si>
  <si>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</si>
  <si>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</si>
  <si>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</si>
  <si>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</si>
  <si>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</si>
  <si>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</si>
  <si>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</si>
  <si>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</si>
  <si>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</si>
  <si>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</si>
  <si>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</si>
  <si>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</si>
  <si>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</si>
  <si>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</si>
  <si>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</si>
  <si>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</si>
  <si>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</si>
  <si>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</si>
  <si>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</si>
  <si>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</si>
  <si>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</si>
  <si>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</si>
  <si>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</si>
  <si>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</si>
  <si>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</si>
  <si>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</si>
  <si>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</si>
  <si>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</si>
  <si>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</si>
  <si>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</si>
  <si>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</si>
  <si>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</si>
  <si>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</si>
  <si>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</si>
  <si>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</si>
  <si>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</si>
  <si>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</si>
  <si>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</si>
  <si>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</si>
  <si>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</si>
  <si>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</si>
  <si>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</si>
  <si>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</si>
  <si>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</si>
  <si>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</si>
  <si>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</si>
  <si>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</si>
  <si>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</si>
  <si>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</si>
  <si>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</si>
  <si>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</si>
  <si>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</si>
  <si>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</si>
  <si>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</si>
  <si>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</si>
  <si>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</si>
  <si>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</si>
  <si>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</si>
  <si>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</si>
  <si>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</si>
  <si>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</si>
  <si>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</si>
  <si>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</si>
  <si>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</si>
  <si>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</si>
  <si>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</si>
  <si>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</si>
  <si>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</si>
  <si>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</si>
  <si>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</si>
  <si>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</si>
  <si>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</si>
  <si>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</si>
  <si>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</si>
  <si>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</si>
  <si>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</si>
  <si>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</si>
  <si>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</si>
  <si>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</si>
  <si>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</si>
  <si>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</si>
  <si>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</si>
  <si>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</si>
  <si>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</si>
  <si>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</si>
  <si>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</si>
  <si>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</si>
  <si>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</si>
  <si>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</si>
  <si>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</si>
  <si>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</si>
  <si>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</si>
  <si>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</si>
  <si>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</si>
  <si>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</si>
  <si>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</si>
  <si>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</si>
  <si>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</si>
  <si>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</si>
  <si>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</si>
  <si>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</si>
  <si>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</si>
  <si>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</si>
  <si>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</si>
  <si>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</si>
  <si>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</si>
  <si>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</si>
  <si>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</si>
  <si>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</si>
  <si>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</si>
  <si>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</si>
  <si>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</si>
  <si>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</si>
  <si>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</si>
  <si>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</si>
  <si>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</si>
  <si>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</si>
  <si>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</si>
  <si>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</si>
  <si>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</si>
  <si>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</si>
  <si>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</si>
  <si>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</si>
  <si>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</si>
  <si>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</si>
  <si>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</si>
  <si>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</si>
  <si>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</si>
  <si>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</si>
  <si>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</si>
  <si>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</si>
  <si>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</si>
  <si>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</si>
  <si>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</si>
  <si>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</si>
  <si>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</si>
  <si>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</si>
  <si>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</si>
  <si>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</si>
  <si>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</si>
  <si>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</si>
  <si>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</si>
  <si>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</si>
  <si>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</si>
  <si>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</si>
  <si>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</si>
  <si>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</si>
  <si>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</si>
  <si>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</si>
  <si>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</si>
  <si>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</si>
  <si>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</si>
  <si>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</si>
  <si>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</si>
  <si>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</si>
  <si>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</si>
  <si>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</si>
  <si>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</si>
  <si>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</si>
  <si>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</si>
  <si>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</si>
  <si>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</si>
  <si>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</si>
  <si>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</si>
  <si>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</si>
  <si>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</si>
  <si>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</si>
  <si>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</si>
  <si>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</si>
  <si>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</si>
  <si>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</si>
  <si>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</si>
  <si>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</si>
  <si>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</si>
  <si>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</si>
  <si>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</si>
  <si>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</si>
  <si>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</si>
  <si>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</si>
  <si>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</si>
  <si>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</si>
  <si>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</si>
  <si>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</si>
  <si>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</si>
  <si>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</si>
  <si>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</si>
  <si>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</si>
  <si>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</si>
  <si>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</si>
  <si>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</si>
  <si>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</si>
  <si>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</si>
  <si>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</si>
  <si>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</si>
  <si>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</si>
  <si>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</si>
  <si>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</si>
  <si>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</si>
  <si>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</si>
  <si>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</si>
  <si>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</si>
  <si>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</si>
  <si>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</si>
  <si>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</si>
  <si>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</si>
  <si>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</si>
  <si>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</si>
  <si>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</si>
  <si>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</si>
  <si>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</si>
  <si>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</si>
  <si>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</si>
  <si>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</si>
  <si>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</si>
  <si>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</si>
  <si>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</si>
  <si>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</si>
  <si>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</si>
  <si>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</si>
  <si>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</si>
  <si>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</si>
  <si>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</si>
  <si>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</si>
  <si>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</si>
  <si>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</si>
  <si>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</si>
  <si>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</si>
  <si>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</si>
  <si>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</si>
  <si>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</si>
  <si>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</si>
  <si>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</si>
  <si>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</si>
  <si>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</si>
  <si>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</si>
  <si>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</si>
  <si>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</si>
  <si>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</si>
  <si>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</si>
  <si>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</si>
  <si>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</si>
  <si>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</si>
  <si>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</si>
  <si>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</si>
  <si>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</si>
  <si>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</si>
  <si>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</si>
  <si>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</si>
  <si>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</si>
  <si>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</si>
  <si>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</si>
  <si>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</si>
  <si>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</si>
  <si>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</si>
  <si>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</si>
  <si>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</si>
  <si>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</si>
  <si>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</si>
  <si>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</si>
  <si>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</si>
  <si>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</si>
  <si>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</si>
  <si>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</si>
  <si>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</si>
  <si>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</si>
  <si>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</si>
  <si>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</si>
  <si>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</si>
  <si>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</si>
  <si>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</si>
  <si>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</si>
  <si>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</si>
  <si>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</si>
  <si>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</si>
  <si>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</si>
  <si>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</si>
  <si>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</si>
  <si>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</si>
  <si>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</si>
  <si>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</si>
  <si>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</si>
  <si>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</si>
  <si>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</si>
  <si>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</si>
  <si>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</si>
  <si>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</si>
  <si>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</si>
  <si>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</si>
  <si>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</si>
  <si>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</si>
  <si>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</si>
  <si>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</si>
  <si>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</si>
  <si>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</si>
  <si>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</si>
  <si>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</si>
  <si>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</si>
  <si>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</si>
  <si>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</si>
  <si>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</si>
  <si>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</si>
  <si>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</si>
  <si>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</si>
  <si>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</si>
  <si>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</si>
  <si>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</si>
  <si>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</si>
  <si>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</si>
  <si>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</si>
  <si>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</si>
  <si>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</si>
  <si>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</si>
  <si>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</si>
  <si>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</si>
  <si>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</si>
  <si>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</si>
  <si>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</si>
  <si>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</si>
  <si>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</si>
  <si>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</si>
  <si>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</si>
  <si>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</si>
  <si>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</si>
  <si>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</si>
  <si>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</si>
  <si>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</si>
  <si>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</si>
  <si>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</si>
  <si>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</si>
  <si>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</si>
  <si>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</si>
  <si>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</si>
  <si>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</si>
  <si>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</si>
  <si>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</si>
  <si>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</si>
  <si>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</si>
  <si>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</si>
  <si>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</si>
  <si>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</si>
  <si>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</si>
  <si>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</si>
  <si>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</si>
  <si>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</si>
  <si>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</si>
  <si>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</si>
  <si>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</si>
  <si>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</si>
  <si>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</si>
  <si>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</si>
  <si>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</si>
  <si>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</si>
  <si>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</si>
  <si>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</si>
  <si>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</si>
  <si>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</si>
  <si>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</si>
  <si>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</si>
  <si>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</si>
  <si>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</si>
  <si>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</si>
  <si>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</si>
  <si>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</si>
  <si>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</si>
  <si>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</si>
  <si>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</si>
  <si>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</si>
  <si>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</si>
  <si>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</si>
  <si>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</si>
  <si>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</si>
  <si>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</si>
  <si>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</si>
  <si>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</si>
  <si>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</si>
  <si>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</si>
  <si>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</si>
  <si>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</si>
  <si>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</si>
  <si>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</si>
  <si>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</si>
  <si>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</si>
  <si>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</si>
  <si>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</si>
  <si>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</si>
  <si>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</si>
  <si>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</si>
  <si>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</si>
  <si>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</si>
  <si>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</si>
  <si>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</si>
  <si>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</si>
  <si>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</si>
  <si>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</si>
  <si>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</si>
  <si>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</si>
  <si>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</si>
  <si>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</si>
  <si>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</si>
  <si>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</si>
  <si>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</si>
  <si>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</si>
  <si>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</si>
  <si>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</si>
  <si>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</si>
  <si>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</si>
  <si>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</si>
  <si>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</si>
  <si>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</si>
  <si>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</si>
  <si>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</si>
  <si>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</si>
  <si>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</si>
  <si>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</si>
  <si>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</si>
  <si>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</si>
  <si>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</si>
  <si>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</si>
  <si>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</si>
  <si>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</si>
  <si>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</si>
  <si>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</si>
  <si>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</si>
  <si>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</si>
  <si>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</si>
  <si>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</si>
  <si>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</si>
  <si>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</si>
  <si>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</si>
  <si>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</si>
  <si>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</si>
  <si>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</si>
  <si>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</si>
  <si>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</si>
  <si>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</si>
  <si>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</si>
  <si>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</si>
  <si>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</si>
  <si>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</si>
  <si>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</si>
  <si>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</si>
  <si>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</si>
  <si>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</si>
  <si>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</si>
  <si>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</si>
  <si>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</si>
  <si>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</si>
  <si>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</si>
  <si>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</si>
  <si>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</si>
  <si>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</si>
  <si>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</si>
  <si>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</si>
  <si>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</si>
  <si>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</si>
  <si>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</si>
  <si>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</si>
  <si>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</si>
  <si>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</si>
  <si>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</si>
  <si>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</si>
  <si>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</si>
  <si>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</si>
  <si>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</si>
  <si>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</si>
  <si>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</si>
  <si>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</si>
  <si>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</si>
  <si>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</si>
  <si>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</si>
  <si>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</si>
  <si>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</si>
  <si>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</si>
  <si>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</si>
  <si>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</si>
  <si>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</si>
  <si>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</si>
  <si>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</si>
  <si>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</si>
  <si>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</si>
  <si>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</si>
  <si>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</si>
  <si>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</si>
  <si>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</si>
  <si>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</si>
  <si>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</si>
  <si>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</si>
  <si>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</si>
  <si>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</si>
  <si>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</si>
  <si>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</si>
  <si>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</si>
  <si>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</si>
  <si>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</si>
  <si>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</si>
  <si>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</si>
  <si>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</si>
  <si>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</si>
  <si>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</si>
  <si>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</si>
  <si>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</si>
  <si>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</si>
  <si>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</si>
  <si>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</si>
  <si>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</si>
  <si>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</si>
  <si>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</si>
  <si>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</si>
  <si>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</si>
  <si>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</si>
  <si>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</si>
  <si>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</si>
  <si>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</si>
  <si>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</si>
  <si>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</si>
  <si>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</si>
  <si>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</si>
  <si>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</si>
  <si>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</si>
  <si>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</si>
  <si>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</si>
  <si>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</si>
  <si>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</si>
  <si>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</si>
  <si>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</si>
  <si>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</si>
  <si>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</si>
  <si>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</si>
  <si>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</si>
  <si>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</si>
  <si>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</si>
  <si>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</si>
  <si>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</si>
  <si>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</si>
  <si>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</si>
  <si>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</si>
  <si>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</si>
  <si>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</si>
  <si>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</si>
  <si>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</si>
  <si>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</si>
  <si>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</si>
  <si>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</si>
  <si>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</si>
  <si>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</si>
  <si>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</si>
  <si>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</si>
  <si>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</si>
  <si>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</si>
  <si>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</si>
  <si>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</si>
  <si>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</si>
  <si>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</si>
  <si>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</si>
  <si>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</si>
  <si>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</si>
  <si>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</si>
  <si>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</si>
  <si>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</si>
  <si>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</si>
  <si>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</si>
  <si>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</si>
  <si>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</si>
  <si>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</si>
  <si>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</si>
  <si>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</si>
  <si>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</si>
  <si>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</si>
  <si>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</si>
  <si>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</si>
  <si>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</si>
  <si>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</si>
  <si>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</si>
  <si>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</si>
  <si>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</si>
  <si>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</si>
  <si>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</si>
  <si>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</si>
  <si>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</si>
  <si>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</si>
  <si>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</si>
  <si>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</si>
  <si>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</si>
  <si>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</si>
  <si>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</si>
  <si>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</si>
  <si>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</si>
  <si>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</si>
  <si>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</si>
  <si>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</si>
  <si>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</si>
  <si>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</si>
  <si>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</si>
  <si>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</si>
  <si>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</si>
  <si>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</si>
  <si>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</si>
  <si>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</si>
  <si>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</si>
  <si>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</si>
  <si>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</si>
  <si>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</si>
  <si>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</si>
  <si>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</si>
  <si>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</si>
  <si>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</si>
  <si>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</si>
  <si>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</si>
  <si>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</si>
  <si>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</si>
  <si>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</si>
  <si>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</si>
  <si>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</si>
  <si>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</si>
  <si>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</si>
  <si>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</si>
  <si>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</si>
  <si>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</si>
  <si>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</si>
  <si>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</si>
  <si>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</si>
  <si>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</si>
  <si>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</si>
  <si>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</si>
  <si>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</si>
  <si>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</si>
  <si>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</si>
  <si>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</si>
  <si>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</si>
  <si>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</si>
  <si>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</si>
  <si>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</si>
  <si>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</si>
  <si>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</si>
  <si>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</si>
  <si>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</si>
  <si>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</si>
  <si>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</si>
  <si>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</si>
  <si>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</si>
  <si>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</si>
  <si>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</si>
  <si>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</si>
  <si>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</si>
  <si>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</si>
  <si>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</si>
  <si>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</si>
  <si>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</si>
  <si>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</si>
  <si>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</si>
  <si>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</si>
  <si>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</si>
  <si>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</si>
  <si>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</si>
  <si>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</si>
  <si>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</si>
  <si>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</si>
  <si>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</si>
  <si>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</si>
  <si>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</si>
  <si>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</si>
  <si>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</si>
  <si>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</si>
  <si>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</si>
  <si>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</si>
  <si>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</si>
  <si>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</si>
  <si>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</si>
  <si>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</si>
  <si>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</si>
  <si>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</si>
  <si>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</si>
  <si>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</si>
  <si>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</si>
  <si>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</si>
  <si>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</si>
  <si>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</si>
  <si>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</si>
  <si>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</si>
  <si>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</si>
  <si>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</si>
  <si>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</si>
  <si>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</si>
  <si>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</si>
  <si>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</si>
  <si>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</si>
  <si>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</si>
  <si>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</si>
  <si>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</si>
  <si>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</si>
  <si>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</si>
  <si>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</si>
  <si>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</si>
  <si>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</si>
  <si>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</si>
  <si>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</si>
  <si>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</si>
  <si>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</si>
  <si>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</si>
  <si>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</si>
  <si>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</si>
  <si>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</si>
  <si>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</si>
  <si>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</si>
  <si>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</si>
  <si>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</si>
  <si>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</si>
  <si>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</si>
  <si>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</si>
  <si>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</si>
  <si>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</si>
  <si>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</si>
  <si>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</si>
  <si>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</si>
  <si>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</si>
  <si>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</si>
  <si>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</si>
  <si>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</si>
  <si>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</si>
  <si>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</si>
  <si>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</si>
  <si>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</si>
  <si>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</si>
  <si>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</si>
  <si>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</si>
  <si>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</si>
  <si>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</si>
  <si>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</si>
  <si>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</si>
  <si>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</si>
  <si>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</si>
  <si>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</si>
  <si>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</si>
  <si>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</si>
  <si>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</si>
  <si>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</si>
  <si>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</si>
  <si>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</si>
  <si>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</si>
  <si>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</si>
  <si>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</si>
  <si>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</si>
  <si>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</si>
  <si>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</si>
  <si>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</si>
  <si>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</si>
  <si>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</si>
  <si>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</si>
  <si>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</si>
  <si>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</si>
  <si>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</si>
  <si>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</si>
  <si>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</si>
  <si>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</si>
  <si>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</si>
  <si>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</si>
  <si>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</si>
  <si>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</si>
  <si>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</si>
  <si>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</si>
  <si>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</si>
  <si>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</si>
  <si>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</si>
  <si>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</si>
  <si>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</si>
  <si>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</si>
  <si>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</si>
  <si>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</si>
  <si>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</si>
  <si>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</si>
  <si>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</si>
  <si>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</si>
  <si>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</si>
  <si>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</si>
  <si>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</si>
  <si>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</si>
  <si>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</si>
  <si>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</si>
  <si>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</si>
  <si>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</si>
  <si>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</si>
  <si>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</si>
  <si>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</si>
  <si>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</si>
  <si>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</si>
  <si>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</si>
  <si>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</si>
  <si>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</si>
  <si>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</si>
  <si>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</si>
  <si>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</si>
  <si>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</si>
  <si>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</si>
  <si>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</si>
  <si>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</si>
  <si>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</si>
  <si>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</si>
  <si>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</si>
  <si>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</si>
  <si>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</si>
  <si>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</si>
  <si>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</si>
  <si>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</si>
  <si>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</si>
  <si>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</si>
  <si>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</si>
  <si>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</si>
  <si>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</si>
  <si>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</si>
  <si>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</si>
  <si>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</si>
  <si>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</si>
  <si>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</si>
  <si>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</si>
  <si>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</si>
  <si>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</si>
  <si>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</si>
  <si>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</si>
  <si>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</si>
  <si>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</si>
  <si>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</si>
  <si>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</si>
  <si>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</si>
  <si>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</si>
  <si>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</si>
  <si>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</si>
  <si>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</si>
  <si>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</si>
  <si>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</si>
  <si>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</si>
  <si>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</si>
  <si>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</si>
  <si>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</si>
  <si>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</si>
  <si>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</si>
  <si>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</si>
  <si>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</si>
  <si>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</si>
  <si>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</si>
  <si>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</si>
  <si>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</si>
  <si>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</si>
  <si>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</si>
  <si>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</si>
  <si>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</si>
  <si>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</si>
  <si>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</si>
  <si>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</si>
  <si>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</si>
  <si>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</si>
  <si>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</si>
  <si>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</si>
  <si>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</si>
  <si>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</si>
  <si>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</si>
  <si>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</si>
  <si>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</si>
  <si>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</si>
  <si>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</si>
  <si>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</si>
  <si>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</si>
  <si>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</si>
  <si>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</si>
  <si>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</si>
  <si>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</si>
  <si>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</si>
  <si>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</si>
  <si>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</si>
  <si>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</si>
  <si>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</si>
  <si>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</si>
  <si>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</si>
  <si>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</si>
  <si>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</si>
  <si>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</si>
  <si>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</si>
  <si>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</si>
  <si>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</si>
  <si>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</si>
  <si>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</si>
  <si>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</si>
  <si>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</si>
  <si>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</si>
  <si>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</si>
  <si>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</si>
  <si>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</si>
  <si>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</si>
  <si>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</si>
  <si>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</si>
  <si>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</si>
  <si>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</si>
  <si>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</si>
  <si>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</si>
  <si>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</si>
  <si>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</si>
  <si>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</si>
  <si>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</si>
  <si>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</si>
  <si>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</si>
  <si>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</si>
  <si>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</si>
  <si>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</si>
  <si>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</si>
  <si>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</si>
  <si>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</si>
  <si>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</si>
  <si>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</si>
  <si>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</si>
  <si>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</si>
  <si>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</si>
  <si>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</si>
  <si>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</si>
  <si>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</si>
  <si>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</si>
  <si>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</si>
  <si>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</si>
  <si>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</si>
  <si>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</si>
  <si>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</si>
  <si>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</si>
  <si>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</si>
  <si>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</si>
  <si>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</si>
  <si>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</si>
  <si>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</si>
  <si>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</si>
  <si>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</si>
  <si>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</si>
  <si>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</si>
  <si>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</si>
  <si>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</si>
  <si>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</si>
  <si>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</si>
  <si>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</si>
  <si>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</si>
  <si>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</si>
  <si>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</si>
  <si>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</si>
  <si>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</si>
  <si>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</si>
  <si>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</si>
  <si>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</si>
  <si>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</si>
  <si>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</si>
  <si>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</si>
  <si>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</si>
  <si>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</si>
  <si>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</si>
  <si>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</si>
  <si>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</si>
  <si>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</si>
  <si>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</si>
  <si>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</si>
  <si>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</si>
  <si>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</si>
  <si>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</si>
  <si>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</si>
  <si>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</si>
  <si>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</si>
  <si>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</si>
  <si>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</si>
  <si>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</si>
  <si>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</si>
  <si>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</si>
  <si>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</si>
  <si>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</si>
  <si>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</si>
  <si>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</si>
  <si>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</si>
  <si>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</si>
  <si>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</si>
  <si>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</si>
  <si>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</si>
  <si>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</si>
  <si>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</si>
  <si>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</si>
  <si>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</si>
  <si>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</si>
  <si>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</si>
  <si>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</si>
  <si>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</si>
  <si>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</si>
  <si>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</si>
  <si>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</si>
  <si>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</si>
  <si>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</si>
  <si>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</si>
  <si>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</si>
  <si>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</si>
  <si>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</si>
  <si>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</si>
  <si>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</si>
  <si>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</si>
  <si>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</si>
  <si>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</si>
  <si>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</si>
  <si>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</si>
  <si>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</si>
  <si>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</si>
  <si>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</si>
  <si>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</si>
  <si>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</si>
  <si>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</si>
  <si>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</si>
  <si>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</si>
  <si>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</si>
  <si>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</si>
  <si>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</si>
  <si>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</si>
  <si>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</si>
  <si>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</si>
  <si>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</si>
  <si>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</si>
  <si>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</si>
  <si>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</si>
  <si>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</si>
  <si>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</si>
  <si>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</si>
  <si>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</si>
  <si>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</si>
  <si>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</si>
  <si>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</si>
  <si>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</si>
  <si>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</si>
  <si>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</si>
  <si>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</si>
  <si>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</si>
  <si>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</si>
  <si>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</si>
  <si>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</si>
  <si>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</si>
  <si>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</si>
  <si>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</si>
  <si>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</si>
  <si>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</si>
  <si>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</si>
  <si>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</si>
  <si>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</si>
  <si>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</si>
  <si>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</si>
  <si>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</si>
  <si>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</si>
  <si>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</si>
  <si>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</si>
  <si>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</si>
  <si>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</si>
  <si>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</si>
  <si>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</si>
  <si>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</si>
  <si>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</si>
  <si>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</si>
  <si>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</si>
  <si>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</si>
  <si>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</si>
  <si>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</si>
  <si>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</si>
  <si>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</si>
  <si>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</si>
  <si>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</si>
  <si>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</si>
  <si>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</si>
  <si>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</si>
  <si>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</si>
  <si>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</si>
  <si>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</si>
  <si>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</si>
  <si>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</si>
  <si>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</si>
  <si>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</si>
  <si>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</si>
  <si>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</si>
  <si>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</si>
  <si>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</si>
  <si>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</si>
  <si>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</si>
  <si>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</si>
  <si>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</si>
  <si>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</si>
  <si>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</si>
  <si>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</si>
  <si>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</si>
  <si>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</si>
  <si>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</si>
  <si>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</si>
  <si>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</si>
  <si>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</si>
  <si>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</si>
  <si>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</si>
  <si>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</si>
  <si>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</si>
  <si>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</si>
  <si>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</si>
  <si>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</si>
  <si>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</si>
  <si>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</si>
  <si>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</si>
  <si>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</si>
  <si>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</si>
  <si>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</si>
  <si>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</si>
  <si>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</si>
  <si>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</si>
  <si>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</si>
  <si>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</si>
  <si>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</si>
  <si>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</si>
  <si>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</si>
  <si>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</si>
  <si>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</si>
  <si>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</si>
  <si>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</si>
  <si>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</si>
  <si>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</si>
  <si>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</si>
  <si>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</si>
  <si>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</si>
  <si>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</si>
  <si>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</si>
  <si>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</si>
  <si>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</si>
  <si>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</si>
  <si>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</si>
  <si>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</si>
  <si>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</si>
  <si>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</si>
  <si>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</si>
  <si>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</si>
  <si>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</si>
  <si>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</si>
  <si>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</si>
  <si>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</si>
  <si>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</si>
  <si>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</si>
  <si>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</si>
  <si>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</si>
  <si>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</si>
  <si>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</si>
  <si>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</si>
  <si>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</si>
  <si>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</si>
  <si>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</si>
  <si>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</si>
  <si>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</si>
  <si>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</si>
  <si>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</si>
  <si>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</si>
  <si>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</si>
  <si>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</si>
  <si>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</si>
  <si>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</si>
  <si>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</si>
  <si>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</si>
  <si>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</si>
  <si>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</si>
  <si>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</si>
  <si>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</si>
  <si>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</si>
  <si>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</si>
  <si>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</si>
  <si>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</si>
  <si>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</si>
  <si>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</si>
  <si>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</si>
  <si>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</si>
  <si>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</si>
  <si>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</si>
  <si>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</si>
  <si>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</si>
  <si>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</si>
  <si>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</si>
  <si>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</si>
  <si>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</si>
  <si>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</si>
  <si>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</si>
  <si>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</si>
  <si>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</si>
  <si>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</si>
  <si>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</si>
  <si>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</si>
  <si>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</si>
  <si>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</si>
  <si>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</si>
  <si>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</si>
  <si>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</si>
  <si>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</si>
  <si>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</si>
  <si>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</si>
  <si>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</si>
  <si>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</si>
  <si>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</si>
  <si>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</si>
  <si>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</si>
  <si>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</si>
  <si>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</si>
  <si>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</si>
  <si>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</si>
  <si>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</si>
  <si>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</si>
  <si>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</si>
  <si>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</si>
  <si>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</si>
  <si>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</si>
  <si>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</si>
  <si>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</si>
  <si>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</si>
  <si>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</si>
  <si>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</si>
  <si>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</si>
  <si>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</si>
  <si>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</si>
  <si>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</si>
  <si>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</si>
  <si>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</si>
  <si>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</si>
  <si>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</si>
  <si>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</si>
  <si>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</si>
  <si>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</si>
  <si>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</si>
  <si>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</si>
  <si>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</si>
  <si>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</si>
  <si>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</si>
  <si>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</si>
  <si>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</si>
  <si>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</si>
  <si>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</si>
  <si>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</si>
  <si>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</si>
  <si>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</si>
  <si>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</si>
  <si>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</si>
  <si>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</si>
  <si>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</si>
  <si>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</si>
  <si>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</si>
  <si>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</si>
  <si>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</si>
  <si>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</si>
  <si>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</si>
  <si>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</si>
  <si>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</si>
  <si>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</si>
  <si>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</si>
  <si>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</si>
  <si>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</si>
  <si>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</si>
  <si>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</si>
  <si>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</si>
  <si>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</si>
  <si>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</si>
  <si>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</si>
  <si>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</si>
  <si>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</si>
  <si>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</si>
  <si>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</si>
  <si>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</si>
  <si>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</si>
  <si>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</si>
  <si>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</si>
  <si>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</si>
  <si>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</si>
  <si>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</si>
  <si>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</si>
  <si>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</si>
  <si>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</si>
  <si>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</si>
  <si>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</si>
  <si>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</si>
  <si>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</si>
  <si>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</si>
  <si>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</si>
  <si>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</si>
  <si>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</si>
  <si>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</si>
  <si>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</si>
  <si>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</si>
  <si>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</si>
  <si>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</si>
  <si>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</si>
  <si>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</si>
  <si>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</si>
  <si>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</si>
  <si>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</si>
  <si>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</si>
  <si>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</si>
  <si>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</si>
  <si>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</si>
  <si>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</si>
  <si>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</si>
  <si>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</si>
  <si>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</si>
  <si>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</si>
  <si>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</si>
  <si>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</si>
  <si>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</si>
  <si>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</si>
  <si>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</si>
  <si>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</si>
  <si>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</si>
  <si>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</si>
  <si>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</si>
  <si>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</si>
  <si>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</si>
  <si>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</si>
  <si>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</si>
  <si>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</si>
  <si>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</si>
  <si>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</si>
  <si>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</si>
  <si>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</si>
  <si>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</si>
  <si>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</si>
  <si>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</si>
  <si>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</si>
  <si>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</si>
  <si>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</si>
  <si>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</si>
  <si>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</si>
  <si>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</si>
  <si>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</si>
  <si>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</si>
  <si>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</si>
  <si>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</si>
  <si>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</si>
  <si>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</si>
  <si>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</si>
  <si>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</si>
  <si>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</si>
  <si>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</si>
  <si>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</si>
  <si>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</si>
  <si>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</si>
  <si>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</si>
  <si>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</si>
  <si>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</si>
  <si>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</si>
  <si>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</si>
  <si>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</si>
  <si>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</si>
  <si>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</si>
  <si>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</si>
  <si>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</si>
  <si>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</si>
  <si>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</si>
  <si>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</si>
  <si>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</si>
  <si>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</si>
  <si>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</si>
  <si>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</si>
  <si>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</si>
  <si>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</si>
  <si>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</si>
  <si>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</si>
  <si>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</si>
  <si>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</si>
  <si>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</si>
  <si>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</si>
  <si>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</si>
  <si>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</si>
  <si>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</si>
  <si>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</si>
  <si>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</si>
  <si>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</si>
  <si>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</si>
  <si>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</si>
  <si>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</si>
  <si>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</si>
  <si>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</si>
  <si>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</si>
  <si>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</si>
  <si>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</si>
  <si>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</si>
  <si>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</si>
  <si>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</si>
  <si>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</si>
  <si>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</si>
  <si>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</si>
  <si>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</si>
  <si>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</si>
  <si>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</si>
  <si>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</si>
  <si>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</si>
  <si>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</si>
  <si>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</si>
  <si>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</si>
  <si>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</si>
  <si>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</si>
  <si>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</si>
  <si>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</si>
  <si>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</si>
  <si>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</si>
  <si>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</si>
  <si>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</si>
  <si>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</si>
  <si>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</si>
  <si>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</si>
  <si>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</si>
  <si>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</si>
  <si>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</si>
  <si>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</si>
  <si>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</si>
  <si>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</si>
  <si>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</si>
  <si>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</si>
  <si>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</si>
  <si>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</si>
  <si>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</si>
  <si>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</si>
  <si>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</si>
  <si>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</si>
  <si>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</si>
  <si>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</si>
  <si>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</si>
  <si>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</si>
  <si>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</si>
  <si>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</si>
  <si>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</si>
  <si>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</si>
  <si>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</si>
  <si>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</si>
  <si>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</si>
  <si>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</si>
  <si>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</si>
  <si>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</si>
  <si>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</si>
  <si>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</si>
  <si>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</si>
  <si>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</si>
  <si>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</si>
  <si>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</si>
  <si>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</si>
  <si>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</si>
  <si>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</si>
  <si>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</si>
  <si>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</si>
  <si>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</si>
  <si>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</si>
  <si>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</si>
  <si>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</si>
  <si>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</si>
  <si>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</si>
  <si>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</si>
  <si>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</si>
  <si>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</si>
  <si>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</si>
  <si>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</si>
  <si>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</si>
  <si>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</si>
  <si>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</si>
  <si>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</si>
  <si>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</si>
  <si>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</si>
  <si>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</si>
  <si>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</si>
  <si>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</si>
  <si>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</si>
  <si>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</si>
  <si>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</si>
  <si>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</si>
  <si>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</si>
  <si>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</si>
  <si>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</si>
  <si>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</si>
  <si>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</si>
  <si>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</si>
  <si>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</si>
  <si>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</si>
  <si>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</si>
  <si>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</si>
  <si>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</si>
  <si>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</si>
  <si>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</si>
  <si>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</si>
  <si>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</si>
  <si>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</si>
  <si>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</si>
  <si>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</si>
  <si>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</si>
  <si>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</si>
  <si>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</si>
  <si>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</si>
  <si>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</si>
  <si>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</si>
  <si>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</si>
  <si>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</si>
  <si>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</si>
  <si>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</si>
  <si>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</si>
  <si>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</si>
  <si>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</si>
  <si>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</si>
  <si>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</si>
  <si>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</si>
  <si>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</si>
  <si>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</si>
  <si>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</si>
  <si>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</si>
  <si>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</si>
  <si>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</si>
  <si>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</si>
  <si>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</si>
  <si>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</si>
  <si>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</si>
  <si>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</si>
  <si>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</si>
  <si>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</si>
  <si>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</si>
  <si>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</si>
  <si>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</si>
  <si>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</si>
  <si>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</si>
  <si>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</si>
  <si>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</si>
  <si>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</si>
  <si>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</si>
  <si>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</si>
  <si>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</si>
  <si>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</si>
  <si>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</si>
  <si>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</si>
  <si>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</si>
  <si>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</si>
  <si>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</si>
  <si>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</si>
  <si>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</si>
  <si>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</si>
  <si>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</si>
  <si>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</si>
  <si>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</si>
  <si>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</si>
  <si>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</si>
  <si>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</si>
  <si>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</si>
  <si>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</si>
  <si>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</si>
  <si>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</si>
  <si>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</si>
  <si>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</si>
  <si>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</si>
  <si>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</si>
  <si>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</si>
  <si>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</si>
  <si>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</si>
  <si>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</si>
  <si>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</si>
  <si>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</si>
  <si>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</si>
  <si>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</si>
  <si>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</si>
  <si>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</si>
  <si>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</si>
  <si>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</si>
  <si>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</si>
  <si>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</si>
  <si>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</si>
  <si>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</si>
  <si>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</si>
  <si>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</si>
  <si>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</si>
  <si>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</si>
  <si>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</si>
  <si>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</si>
  <si>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</si>
  <si>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</si>
  <si>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</si>
  <si>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</si>
  <si>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</si>
  <si>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</si>
  <si>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</si>
  <si>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</si>
  <si>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</si>
  <si>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</si>
  <si>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</si>
  <si>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</si>
  <si>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</si>
  <si>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</si>
  <si>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</si>
  <si>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</si>
  <si>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</si>
  <si>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</si>
  <si>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</si>
  <si>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</si>
  <si>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</si>
  <si>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</si>
  <si>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</si>
  <si>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</si>
  <si>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</si>
  <si>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</si>
  <si>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</si>
  <si>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</si>
  <si>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</si>
  <si>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</si>
  <si>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</si>
  <si>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</si>
  <si>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</si>
  <si>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</si>
  <si>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</si>
  <si>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</si>
  <si>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</si>
  <si>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</si>
  <si>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</si>
  <si>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</si>
  <si>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</si>
  <si>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</si>
  <si>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</si>
  <si>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</si>
  <si>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</si>
  <si>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</si>
  <si>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</si>
  <si>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</si>
  <si>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</si>
  <si>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</si>
  <si>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</si>
  <si>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</si>
  <si>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</si>
  <si>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</si>
  <si>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</si>
  <si>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</si>
  <si>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</si>
  <si>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</si>
  <si>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</si>
  <si>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</si>
  <si>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</si>
  <si>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</si>
  <si>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</si>
  <si>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</si>
  <si>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</si>
  <si>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</si>
  <si>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</si>
  <si>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</si>
  <si>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</si>
  <si>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</si>
  <si>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</si>
  <si>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</si>
  <si>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</si>
  <si>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</si>
  <si>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</si>
  <si>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</si>
  <si>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</si>
  <si>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</si>
  <si>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</si>
  <si>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</si>
  <si>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</si>
  <si>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</si>
  <si>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</si>
  <si>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</si>
  <si>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</si>
  <si>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</si>
  <si>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</si>
  <si>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</si>
  <si>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</si>
  <si>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</si>
  <si>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</si>
  <si>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</si>
  <si>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</si>
  <si>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</si>
  <si>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</si>
  <si>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</si>
  <si>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</si>
  <si>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</si>
  <si>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</si>
  <si>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</si>
  <si>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</si>
  <si>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</si>
  <si>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</si>
  <si>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</si>
  <si>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</si>
  <si>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</si>
  <si>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</si>
  <si>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</si>
  <si>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</si>
  <si>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</si>
  <si>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</si>
  <si>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</si>
  <si>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</si>
  <si>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</si>
  <si>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</si>
  <si>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</si>
  <si>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</si>
  <si>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</si>
  <si>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</si>
  <si>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</si>
  <si>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</si>
  <si>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</si>
  <si>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</si>
  <si>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</si>
  <si>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</si>
  <si>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</si>
  <si>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</si>
  <si>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</si>
  <si>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</si>
  <si>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</si>
  <si>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</si>
  <si>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</si>
  <si>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</si>
  <si>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</si>
  <si>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</si>
  <si>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</si>
  <si>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</si>
  <si>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</si>
  <si>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</si>
  <si>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</si>
  <si>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</si>
  <si>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</si>
  <si>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</si>
  <si>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</si>
  <si>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</si>
  <si>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</si>
  <si>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</si>
  <si>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</si>
  <si>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</si>
  <si>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</si>
  <si>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</si>
  <si>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</si>
  <si>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</si>
  <si>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</si>
  <si>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</si>
  <si>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</si>
  <si>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</si>
  <si>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</si>
  <si>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</si>
  <si>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</si>
  <si>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</si>
  <si>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</si>
  <si>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</si>
  <si>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</si>
  <si>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</si>
  <si>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</si>
  <si>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</si>
  <si>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</si>
  <si>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</si>
  <si>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</si>
  <si>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</si>
  <si>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</si>
  <si>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</si>
  <si>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</si>
  <si>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</si>
  <si>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</si>
  <si>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</si>
  <si>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</si>
  <si>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</si>
  <si>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</si>
  <si>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</si>
  <si>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</si>
  <si>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</si>
  <si>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</si>
  <si>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</si>
  <si>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</si>
  <si>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</si>
  <si>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</si>
  <si>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</si>
  <si>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</si>
  <si>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</si>
  <si>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</si>
  <si>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</si>
  <si>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</si>
  <si>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</si>
  <si>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</si>
  <si>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</si>
  <si>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</si>
  <si>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</si>
  <si>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</si>
  <si>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</si>
  <si>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</si>
  <si>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</si>
  <si>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</si>
  <si>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</si>
  <si>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</si>
  <si>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</si>
  <si>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</si>
  <si>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</si>
  <si>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</si>
  <si>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</si>
  <si>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</si>
  <si>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</si>
  <si>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</si>
  <si>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</si>
  <si>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</si>
  <si>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</si>
  <si>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</si>
  <si>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</si>
  <si>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</si>
  <si>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</si>
  <si>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</si>
  <si>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</si>
  <si>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</si>
  <si>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</si>
  <si>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</si>
  <si>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</si>
  <si>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</si>
  <si>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</si>
  <si>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</si>
  <si>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</si>
  <si>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</si>
  <si>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</si>
  <si>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</si>
  <si>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</si>
  <si>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</si>
  <si>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</si>
  <si>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</si>
  <si>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</si>
  <si>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</si>
  <si>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</si>
  <si>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</si>
  <si>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</si>
  <si>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</si>
  <si>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</si>
  <si>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</si>
  <si>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</si>
  <si>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</si>
  <si>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</si>
  <si>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</si>
  <si>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</si>
  <si>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</si>
  <si>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</si>
  <si>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</si>
  <si>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</si>
  <si>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</si>
  <si>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</si>
  <si>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</si>
  <si>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</si>
  <si>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</si>
  <si>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</si>
  <si>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</si>
  <si>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</si>
  <si>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</si>
  <si>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</si>
  <si>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</si>
  <si>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</si>
  <si>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</si>
  <si>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</si>
  <si>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</si>
  <si>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</si>
  <si>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</si>
  <si>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</si>
  <si>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</si>
  <si>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</si>
  <si>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</si>
  <si>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</si>
  <si>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</si>
  <si>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</si>
  <si>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</si>
  <si>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</si>
  <si>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</si>
  <si>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</si>
  <si>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</si>
  <si>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</si>
  <si>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</si>
  <si>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</si>
  <si>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</si>
  <si>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</si>
  <si>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</si>
  <si>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</si>
  <si>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</si>
  <si>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</si>
  <si>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</si>
  <si>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</si>
  <si>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</si>
  <si>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</si>
  <si>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</si>
  <si>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</si>
  <si>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</si>
  <si>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</si>
  <si>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</si>
  <si>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</si>
  <si>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</si>
  <si>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</si>
  <si>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</si>
  <si>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</si>
  <si>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</si>
  <si>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</si>
  <si>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</si>
  <si>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</si>
  <si>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</si>
  <si>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</si>
  <si>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</si>
  <si>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</si>
  <si>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</si>
  <si>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</si>
  <si>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</si>
  <si>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</si>
  <si>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</si>
  <si>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</si>
  <si>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</si>
  <si>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</si>
  <si>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</si>
  <si>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</si>
  <si>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</si>
  <si>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</si>
  <si>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</si>
  <si>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</si>
  <si>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</si>
  <si>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</si>
  <si>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</si>
  <si>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</si>
  <si>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</si>
  <si>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</si>
  <si>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</si>
  <si>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</si>
  <si>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</si>
  <si>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</si>
  <si>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</si>
  <si>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</si>
  <si>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</si>
  <si>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</si>
  <si>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</si>
  <si>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</si>
  <si>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</si>
  <si>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</si>
  <si>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</si>
  <si>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</si>
  <si>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</si>
  <si>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</si>
  <si>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</si>
  <si>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</si>
  <si>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</si>
  <si>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</si>
  <si>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</si>
  <si>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</si>
  <si>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</si>
  <si>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</si>
  <si>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</si>
  <si>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</si>
  <si>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</si>
  <si>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</si>
  <si>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</si>
  <si>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</si>
  <si>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</si>
  <si>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</si>
  <si>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</si>
  <si>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</si>
  <si>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</si>
  <si>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</si>
  <si>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</si>
  <si>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</si>
  <si>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</si>
  <si>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</si>
  <si>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</si>
  <si>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</si>
  <si>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</si>
  <si>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</si>
  <si>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</si>
  <si>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</si>
  <si>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</si>
  <si>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</si>
  <si>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</si>
  <si>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</si>
  <si>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</si>
  <si>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</si>
  <si>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</si>
  <si>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</si>
  <si>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</si>
  <si>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</si>
  <si>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</si>
  <si>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</si>
  <si>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</si>
  <si>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</si>
  <si>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</si>
  <si>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</si>
  <si>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</si>
  <si>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</si>
  <si>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</si>
  <si>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</si>
  <si>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</si>
  <si>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</si>
  <si>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</si>
  <si>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</si>
  <si>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</si>
  <si>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</si>
  <si>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</si>
  <si>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</si>
  <si>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</si>
  <si>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</si>
  <si>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</si>
  <si>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</si>
  <si>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</si>
  <si>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</si>
  <si>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</si>
  <si>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</si>
  <si>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</si>
  <si>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</si>
  <si>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</si>
  <si>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</si>
  <si>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</si>
  <si>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</si>
  <si>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</si>
  <si>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</si>
  <si>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</si>
  <si>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</si>
  <si>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</si>
  <si>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</si>
  <si>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</si>
  <si>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</si>
  <si>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</si>
  <si>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</si>
  <si>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</si>
  <si>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</si>
  <si>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</si>
  <si>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</si>
  <si>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</si>
  <si>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</si>
  <si>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</si>
  <si>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</si>
  <si>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</si>
  <si>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</si>
  <si>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</si>
  <si>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</si>
  <si>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</si>
  <si>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</si>
  <si>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</si>
  <si>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</si>
  <si>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</si>
  <si>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</si>
  <si>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</si>
  <si>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</si>
  <si>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</si>
  <si>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</si>
  <si>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</si>
  <si>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</si>
  <si>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</si>
  <si>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</si>
  <si>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</si>
  <si>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</si>
  <si>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</si>
  <si>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</si>
  <si>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</si>
  <si>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</si>
  <si>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</si>
  <si>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</si>
  <si>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</si>
  <si>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</si>
  <si>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</si>
  <si>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</si>
  <si>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</si>
  <si>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</si>
  <si>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</si>
  <si>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</si>
  <si>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</si>
  <si>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</si>
  <si>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</si>
  <si>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</si>
  <si>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</si>
  <si>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</si>
  <si>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</si>
  <si>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</si>
  <si>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</si>
  <si>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</si>
  <si>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</si>
  <si>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</si>
  <si>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</si>
  <si>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</si>
  <si>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</si>
  <si>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</si>
  <si>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</si>
  <si>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</si>
  <si>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</si>
  <si>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</si>
  <si>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</si>
  <si>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</si>
  <si>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</si>
  <si>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</si>
  <si>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</si>
  <si>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</si>
  <si>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</si>
  <si>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</si>
  <si>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</si>
  <si>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</si>
  <si>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</si>
  <si>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</si>
  <si>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</si>
  <si>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</si>
  <si>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</si>
  <si>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</si>
  <si>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</si>
  <si>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</si>
  <si>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</si>
  <si>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</si>
  <si>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</si>
  <si>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</si>
  <si>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</si>
  <si>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</si>
  <si>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</si>
  <si>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</si>
  <si>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</si>
  <si>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</si>
  <si>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</si>
  <si>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</si>
  <si>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</si>
  <si>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</si>
  <si>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</si>
  <si>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</si>
  <si>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</si>
  <si>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</si>
  <si>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</si>
  <si>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</si>
  <si>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</si>
  <si>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</si>
  <si>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</si>
  <si>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</si>
  <si>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</si>
  <si>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</si>
  <si>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</si>
  <si>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</si>
  <si>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</si>
  <si>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</si>
  <si>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</si>
  <si>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</si>
  <si>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</si>
  <si>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</si>
  <si>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</si>
  <si>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</si>
  <si>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</si>
  <si>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</si>
  <si>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</si>
  <si>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</si>
  <si>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</si>
  <si>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</si>
  <si>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</si>
  <si>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</si>
  <si>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</si>
  <si>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</si>
  <si>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</si>
  <si>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</si>
  <si>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</si>
  <si>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</si>
  <si>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</si>
  <si>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</si>
  <si>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</si>
  <si>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</si>
  <si>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</si>
  <si>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</si>
  <si>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</si>
  <si>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</si>
  <si>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</si>
  <si>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</si>
  <si>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</si>
  <si>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</si>
  <si>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</si>
  <si>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</si>
  <si>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</si>
  <si>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</si>
  <si>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</si>
  <si>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</si>
  <si>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</si>
  <si>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</si>
  <si>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</si>
  <si>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</si>
  <si>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</si>
  <si>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</si>
  <si>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</si>
  <si>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</si>
  <si>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</si>
  <si>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</si>
  <si>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</si>
  <si>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</si>
  <si>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</si>
  <si>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</si>
  <si>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</si>
  <si>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</si>
  <si>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</si>
  <si>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</si>
  <si>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</si>
  <si>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</si>
  <si>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</si>
  <si>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</si>
  <si>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</si>
  <si>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</si>
  <si>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</si>
  <si>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</si>
  <si>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</si>
  <si>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</si>
  <si>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</si>
  <si>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</si>
  <si>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</si>
  <si>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</si>
  <si>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</si>
  <si>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</si>
  <si>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</si>
  <si>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</si>
  <si>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</si>
  <si>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</si>
  <si>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</si>
  <si>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</si>
  <si>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</si>
  <si>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</si>
  <si>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</si>
  <si>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</si>
  <si>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</si>
  <si>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</si>
  <si>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</si>
  <si>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</si>
  <si>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</si>
  <si>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</si>
  <si>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</si>
  <si>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</si>
  <si>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</si>
  <si>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</si>
  <si>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</si>
  <si>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</si>
  <si>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</si>
  <si>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</si>
  <si>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</si>
  <si>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</si>
  <si>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</si>
  <si>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</si>
  <si>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</si>
  <si>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</si>
  <si>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</si>
  <si>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</si>
  <si>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</si>
  <si>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</si>
  <si>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</si>
  <si>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</si>
  <si>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</si>
  <si>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</si>
  <si>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</si>
  <si>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</si>
  <si>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</si>
  <si>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</si>
  <si>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</si>
  <si>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</si>
  <si>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</si>
  <si>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</si>
  <si>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</si>
  <si>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</si>
  <si>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</si>
  <si>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</si>
  <si>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</si>
  <si>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</si>
  <si>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</si>
  <si>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</si>
  <si>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</si>
  <si>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</si>
  <si>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</si>
  <si>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</si>
  <si>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</si>
  <si>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</si>
  <si>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</si>
  <si>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</si>
  <si>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</si>
  <si>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</si>
  <si>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</si>
  <si>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</si>
  <si>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</si>
  <si>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</si>
  <si>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</si>
  <si>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</si>
  <si>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</si>
  <si>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</si>
  <si>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</si>
  <si>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</si>
  <si>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</si>
  <si>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</si>
  <si>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</si>
  <si>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</si>
  <si>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</si>
  <si>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</si>
  <si>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</si>
  <si>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</si>
  <si>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</si>
  <si>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</si>
  <si>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</si>
  <si>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</si>
  <si>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</si>
  <si>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</si>
  <si>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</si>
  <si>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</si>
  <si>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</si>
  <si>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</si>
  <si>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</si>
  <si>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</si>
  <si>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</si>
  <si>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</si>
  <si>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</si>
  <si>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</si>
  <si>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</si>
  <si>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</si>
  <si>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</si>
  <si>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</si>
  <si>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</si>
  <si>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</si>
  <si>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</si>
  <si>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</si>
  <si>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</si>
  <si>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</si>
  <si>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</si>
  <si>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</si>
  <si>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</si>
  <si>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</si>
  <si>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</si>
  <si>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</si>
  <si>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</si>
  <si>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</si>
  <si>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</si>
  <si>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</si>
  <si>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</si>
  <si>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</si>
  <si>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</si>
  <si>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</si>
  <si>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</si>
  <si>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</si>
  <si>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</si>
  <si>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</si>
  <si>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</si>
  <si>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</si>
  <si>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</si>
  <si>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</si>
  <si>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</si>
  <si>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</si>
  <si>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</si>
  <si>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</si>
  <si>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</si>
  <si>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</si>
  <si>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</si>
  <si>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</si>
  <si>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</si>
  <si>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</si>
  <si>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</si>
  <si>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</si>
  <si>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</si>
  <si>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</si>
  <si>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</si>
  <si>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</si>
  <si>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</si>
  <si>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</si>
  <si>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</si>
  <si>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</si>
  <si>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</si>
  <si>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</si>
  <si>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</si>
  <si>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</si>
  <si>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</si>
  <si>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</si>
  <si>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</si>
  <si>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</si>
  <si>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</si>
  <si>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</si>
  <si>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</si>
  <si>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</si>
  <si>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</si>
  <si>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</si>
  <si>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</si>
  <si>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</si>
  <si>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</si>
  <si>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</si>
  <si>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</si>
  <si>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</si>
  <si>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</si>
  <si>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</si>
  <si>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</si>
  <si>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</si>
  <si>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</si>
  <si>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</si>
  <si>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</si>
  <si>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</si>
  <si>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</si>
  <si>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</si>
  <si>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</si>
  <si>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</si>
  <si>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</si>
  <si>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</si>
  <si>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</si>
  <si>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</si>
  <si>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</si>
  <si>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</si>
  <si>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</si>
  <si>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</si>
  <si>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</si>
  <si>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</si>
  <si>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</si>
  <si>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</si>
  <si>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</si>
  <si>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</si>
  <si>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</si>
  <si>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</si>
  <si>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</si>
  <si>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</si>
  <si>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</si>
  <si>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</si>
  <si>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</si>
  <si>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</si>
  <si>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</si>
  <si>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</si>
  <si>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</si>
  <si>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</si>
  <si>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</si>
  <si>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</si>
  <si>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</si>
  <si>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</si>
  <si>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</si>
  <si>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</si>
  <si>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</si>
  <si>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</si>
  <si>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</si>
  <si>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</si>
  <si>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</si>
  <si>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</si>
  <si>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</si>
  <si>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</si>
  <si>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</si>
  <si>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</si>
  <si>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</si>
  <si>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</si>
  <si>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</si>
  <si>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</si>
  <si>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</si>
  <si>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</si>
  <si>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</si>
  <si>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</si>
  <si>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</si>
  <si>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</si>
  <si>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</si>
  <si>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</si>
  <si>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</si>
  <si>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</si>
  <si>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</si>
  <si>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</si>
  <si>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</si>
  <si>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</si>
  <si>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</si>
  <si>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</si>
  <si>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</si>
  <si>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</si>
  <si>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</si>
  <si>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</si>
  <si>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</si>
  <si>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</si>
  <si>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</si>
  <si>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</si>
  <si>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</si>
  <si>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</si>
  <si>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</si>
  <si>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</si>
  <si>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</si>
  <si>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</si>
  <si>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</si>
  <si>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</si>
  <si>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</si>
  <si>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</si>
  <si>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</si>
  <si>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</si>
  <si>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</si>
  <si>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</si>
  <si>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</si>
  <si>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</si>
  <si>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</si>
  <si>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</si>
  <si>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</si>
  <si>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</si>
  <si>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</si>
  <si>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</si>
  <si>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</si>
  <si>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</si>
  <si>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</si>
  <si>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</si>
  <si>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</si>
  <si>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</si>
  <si>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</si>
  <si>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</si>
  <si>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</si>
  <si>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</si>
  <si>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</si>
  <si>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</si>
  <si>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</si>
  <si>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</si>
  <si>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</si>
  <si>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</si>
  <si>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</si>
  <si>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</si>
  <si>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</si>
  <si>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</si>
  <si>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</si>
  <si>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</si>
  <si>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</si>
  <si>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</si>
  <si>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</si>
  <si>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</si>
  <si>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</si>
  <si>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</si>
  <si>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</si>
  <si>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</si>
  <si>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</si>
  <si>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</si>
  <si>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</si>
  <si>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</si>
  <si>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</si>
  <si>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</si>
  <si>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</si>
  <si>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</si>
  <si>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</si>
  <si>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</si>
  <si>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</si>
  <si>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</si>
  <si>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</si>
  <si>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</si>
  <si>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</si>
  <si>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</si>
  <si>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</si>
  <si>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</si>
  <si>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</si>
  <si>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</si>
  <si>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</si>
  <si>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</si>
  <si>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</si>
  <si>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</si>
  <si>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</si>
  <si>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</si>
  <si>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</si>
  <si>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</si>
  <si>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</si>
  <si>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</si>
  <si>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</si>
  <si>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</si>
  <si>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</si>
  <si>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</si>
  <si>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</si>
  <si>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</si>
  <si>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</si>
  <si>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</si>
  <si>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</si>
  <si>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</si>
  <si>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</si>
  <si>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</si>
  <si>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</si>
  <si>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</si>
  <si>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</si>
  <si>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</si>
  <si>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</si>
  <si>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</si>
  <si>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</si>
  <si>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</si>
  <si>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</si>
  <si>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</si>
  <si>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</si>
  <si>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</si>
  <si>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</si>
  <si>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</si>
  <si>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</si>
  <si>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</si>
  <si>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</si>
  <si>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</si>
  <si>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</si>
  <si>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</si>
  <si>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</si>
  <si>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</si>
  <si>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</si>
  <si>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</si>
  <si>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</si>
  <si>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</si>
  <si>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</si>
  <si>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</si>
  <si>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</si>
  <si>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</si>
  <si>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</si>
  <si>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</si>
  <si>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</si>
  <si>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</si>
  <si>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</si>
  <si>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</si>
  <si>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</si>
  <si>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</si>
  <si>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</si>
  <si>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</si>
  <si>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</si>
  <si>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</si>
  <si>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</si>
  <si>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</si>
  <si>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</si>
  <si>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</si>
  <si>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</si>
  <si>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</si>
  <si>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</si>
  <si>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</si>
  <si>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</si>
  <si>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</si>
  <si>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</si>
  <si>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</si>
  <si>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</si>
  <si>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</si>
  <si>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</si>
  <si>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</si>
  <si>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</si>
  <si>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</si>
  <si>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</si>
  <si>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</si>
  <si>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</si>
  <si>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</si>
  <si>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</si>
  <si>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</si>
  <si>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</si>
  <si>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</si>
  <si>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</si>
  <si>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</si>
  <si>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</si>
  <si>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</si>
  <si>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</si>
  <si>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</si>
  <si>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</si>
  <si>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</si>
  <si>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</si>
  <si>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</si>
  <si>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</si>
  <si>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</si>
  <si>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</si>
  <si>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</si>
  <si>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</si>
  <si>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</si>
  <si>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</si>
  <si>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</si>
  <si>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</si>
  <si>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</si>
  <si>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</si>
  <si>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</si>
  <si>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</si>
  <si>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</si>
  <si>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</si>
  <si>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</si>
  <si>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</si>
  <si>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</si>
  <si>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</si>
  <si>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</si>
  <si>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</si>
  <si>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</si>
  <si>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</si>
  <si>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</si>
  <si>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</si>
  <si>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</si>
  <si>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</si>
  <si>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</si>
  <si>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</si>
  <si>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</si>
  <si>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</si>
  <si>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</si>
  <si>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</si>
  <si>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</si>
  <si>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</si>
  <si>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</si>
  <si>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</si>
  <si>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</si>
  <si>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</si>
  <si>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</si>
  <si>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</si>
  <si>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</si>
  <si>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</si>
  <si>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</si>
  <si>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</si>
  <si>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</si>
  <si>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</si>
  <si>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</si>
  <si>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</si>
  <si>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</si>
  <si>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</si>
  <si>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</si>
  <si>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</si>
  <si>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</si>
  <si>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</si>
  <si>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</si>
  <si>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</si>
  <si>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</si>
  <si>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</si>
  <si>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</si>
  <si>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</si>
  <si>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</si>
  <si>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</si>
  <si>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</si>
  <si>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</si>
  <si>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</si>
  <si>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</si>
  <si>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</si>
  <si>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</si>
  <si>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</si>
  <si>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</si>
  <si>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</si>
  <si>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</si>
  <si>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</si>
  <si>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</si>
  <si>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</si>
  <si>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</si>
  <si>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</si>
  <si>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</si>
  <si>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</si>
  <si>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</si>
  <si>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</si>
  <si>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</si>
  <si>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</si>
  <si>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</si>
  <si>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</si>
  <si>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</si>
  <si>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</si>
  <si>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</si>
  <si>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</si>
  <si>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</si>
  <si>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</si>
  <si>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</si>
  <si>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</si>
  <si>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</si>
  <si>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</si>
  <si>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</si>
  <si>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</si>
  <si>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</si>
  <si>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</si>
  <si>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</si>
  <si>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</si>
  <si>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</si>
  <si>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</si>
  <si>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</si>
  <si>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</si>
  <si>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</si>
  <si>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</si>
  <si>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</si>
  <si>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</si>
  <si>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</si>
  <si>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</si>
  <si>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</si>
  <si>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</si>
  <si>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</si>
  <si>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</si>
  <si>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</si>
  <si>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</si>
  <si>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</si>
  <si>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</si>
  <si>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</si>
  <si>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</si>
  <si>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</si>
  <si>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</si>
  <si>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</si>
  <si>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</si>
  <si>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</si>
  <si>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</si>
  <si>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</si>
  <si>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</si>
  <si>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</si>
  <si>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</si>
  <si>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</si>
  <si>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</si>
  <si>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</si>
  <si>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</si>
  <si>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</si>
  <si>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</si>
  <si>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</si>
  <si>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</si>
  <si>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</si>
  <si>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</si>
  <si>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</si>
  <si>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</si>
  <si>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</si>
  <si>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</si>
  <si>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</si>
  <si>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</si>
  <si>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</si>
  <si>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</si>
  <si>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</si>
  <si>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</si>
  <si>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</si>
  <si>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</si>
  <si>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</si>
  <si>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</si>
  <si>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</si>
  <si>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</si>
  <si>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</si>
  <si>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</si>
  <si>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</si>
  <si>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</si>
  <si>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</si>
  <si>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</si>
  <si>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</si>
  <si>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</si>
  <si>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</si>
  <si>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</si>
  <si>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</si>
  <si>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</si>
  <si>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</si>
  <si>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</si>
  <si>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</si>
  <si>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</si>
  <si>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</si>
  <si>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</si>
  <si>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</si>
  <si>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</si>
  <si>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</si>
  <si>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</si>
  <si>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</si>
  <si>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</si>
  <si>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</si>
  <si>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</si>
  <si>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</si>
  <si>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</si>
  <si>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</si>
  <si>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</si>
  <si>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</si>
  <si>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</si>
  <si>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</si>
  <si>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</si>
  <si>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</si>
  <si>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</si>
  <si>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</si>
  <si>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</si>
  <si>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</si>
  <si>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</si>
  <si>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</si>
  <si>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</si>
  <si>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</si>
  <si>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</si>
  <si>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</si>
  <si>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</si>
  <si>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</si>
  <si>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</si>
  <si>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</si>
  <si>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</si>
  <si>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</si>
  <si>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</si>
  <si>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</si>
  <si>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</si>
  <si>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</si>
  <si>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</si>
  <si>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</si>
  <si>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</si>
  <si>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</si>
  <si>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</si>
  <si>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</si>
  <si>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</si>
  <si>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</si>
  <si>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</si>
  <si>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</si>
  <si>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</si>
  <si>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</si>
  <si>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</si>
  <si>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</si>
  <si>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</si>
  <si>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</si>
  <si>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</si>
  <si>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</si>
  <si>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</si>
  <si>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</si>
  <si>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</si>
  <si>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</si>
  <si>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</si>
  <si>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</si>
  <si>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</si>
  <si>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</si>
  <si>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</si>
  <si>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</si>
  <si>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</si>
  <si>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</si>
  <si>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</si>
  <si>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</si>
  <si>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</si>
  <si>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</si>
  <si>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</si>
  <si>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</si>
  <si>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</si>
  <si>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</si>
  <si>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</si>
  <si>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</si>
  <si>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</si>
  <si>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</si>
  <si>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</si>
  <si>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</si>
  <si>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</si>
  <si>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</si>
  <si>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</si>
  <si>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</si>
  <si>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</si>
  <si>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</si>
  <si>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</si>
  <si>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</si>
  <si>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</si>
  <si>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</si>
  <si>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</si>
  <si>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</si>
  <si>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</si>
  <si>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</si>
  <si>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</si>
  <si>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</si>
  <si>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</si>
  <si>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</si>
  <si>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</si>
  <si>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</si>
  <si>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</si>
  <si>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</si>
  <si>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</si>
  <si>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</si>
  <si>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</si>
  <si>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</si>
  <si>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</si>
  <si>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</si>
  <si>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</si>
  <si>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</si>
  <si>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</si>
  <si>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</si>
  <si>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</si>
  <si>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</si>
  <si>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</si>
  <si>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</si>
  <si>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</si>
  <si>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</si>
  <si>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</si>
  <si>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</si>
  <si>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</si>
  <si>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</si>
  <si>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</si>
  <si>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</si>
  <si>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</si>
  <si>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</si>
  <si>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</si>
  <si>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</si>
  <si>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</si>
  <si>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</si>
  <si>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</si>
  <si>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</si>
  <si>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</si>
  <si>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</si>
  <si>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</si>
  <si>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</si>
  <si>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</si>
  <si>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</si>
  <si>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</si>
  <si>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</si>
  <si>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</si>
  <si>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</si>
  <si>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</si>
  <si>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</si>
  <si>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</si>
  <si>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</si>
  <si>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</si>
  <si>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</si>
  <si>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</si>
  <si>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</si>
  <si>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</si>
  <si>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</si>
  <si>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</si>
  <si>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</si>
  <si>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</si>
  <si>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</si>
  <si>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</si>
  <si>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</si>
  <si>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</si>
  <si>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</si>
  <si>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</si>
  <si>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</si>
  <si>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</si>
  <si>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</si>
  <si>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</si>
  <si>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</si>
  <si>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</si>
  <si>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</si>
  <si>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</si>
  <si>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</si>
  <si>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</si>
  <si>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</si>
  <si>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</si>
  <si>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</si>
  <si>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</si>
  <si>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</si>
  <si>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</si>
  <si>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</si>
  <si>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</si>
  <si>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</si>
  <si>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</si>
  <si>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</si>
  <si>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</si>
  <si>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</si>
  <si>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</si>
  <si>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</si>
  <si>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</si>
  <si>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</si>
  <si>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</si>
  <si>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</si>
  <si>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</si>
  <si>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</si>
  <si>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</si>
  <si>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</si>
  <si>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</si>
  <si>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</si>
  <si>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</si>
  <si>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</si>
  <si>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</si>
  <si>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</si>
  <si>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</si>
  <si>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</si>
  <si>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</si>
  <si>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</si>
  <si>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</si>
  <si>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</si>
  <si>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</si>
  <si>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</si>
  <si>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</si>
  <si>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</si>
  <si>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</si>
  <si>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</si>
  <si>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</si>
  <si>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</si>
  <si>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</si>
  <si>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</si>
  <si>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</si>
  <si>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</si>
  <si>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</si>
  <si>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</si>
  <si>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</si>
  <si>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</si>
  <si>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</si>
  <si>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</si>
  <si>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</si>
  <si>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</si>
  <si>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</si>
  <si>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</si>
  <si>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</si>
  <si>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</si>
  <si>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</si>
  <si>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</si>
  <si>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</si>
  <si>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</si>
  <si>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</si>
  <si>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</si>
  <si>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</si>
  <si>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</si>
  <si>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</si>
  <si>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</si>
  <si>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</si>
  <si>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</si>
  <si>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</si>
  <si>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</si>
  <si>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</si>
  <si>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</si>
  <si>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</si>
  <si>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</si>
  <si>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</si>
  <si>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</si>
  <si>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</si>
  <si>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</si>
  <si>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</si>
  <si>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</si>
  <si>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</si>
  <si>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</si>
  <si>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</si>
  <si>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</si>
  <si>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</si>
  <si>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</si>
  <si>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</si>
  <si>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</si>
  <si>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</si>
  <si>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</si>
  <si>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</si>
  <si>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</si>
  <si>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</si>
  <si>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</si>
  <si>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</si>
  <si>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</si>
  <si>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</si>
  <si>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</si>
  <si>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</si>
  <si>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</si>
  <si>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</si>
  <si>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</si>
  <si>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</si>
  <si>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</si>
  <si>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</si>
  <si>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</si>
  <si>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</si>
  <si>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</si>
  <si>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</si>
  <si>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</si>
  <si>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</si>
  <si>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</si>
  <si>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</si>
  <si>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</si>
  <si>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</si>
  <si>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</si>
  <si>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</si>
  <si>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</si>
  <si>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</si>
  <si>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</si>
  <si>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</si>
  <si>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</si>
  <si>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</si>
  <si>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</si>
  <si>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</si>
  <si>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</si>
  <si>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</si>
  <si>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</si>
  <si>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</si>
  <si>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</si>
  <si>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</si>
  <si>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</si>
  <si>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</si>
  <si>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</si>
  <si>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</si>
  <si>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</si>
  <si>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</si>
  <si>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</si>
  <si>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</si>
  <si>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</si>
  <si>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</si>
  <si>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</si>
  <si>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</si>
  <si>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</si>
  <si>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</si>
  <si>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</si>
  <si>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</si>
  <si>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</si>
  <si>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</si>
  <si>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</si>
  <si>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</si>
  <si>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</si>
  <si>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</si>
  <si>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</si>
  <si>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</si>
  <si>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</si>
  <si>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</si>
  <si>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</si>
  <si>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</si>
  <si>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</si>
  <si>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</si>
  <si>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</si>
  <si>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</si>
  <si>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</si>
  <si>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</si>
  <si>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</si>
  <si>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</si>
  <si>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</si>
  <si>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</si>
  <si>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</si>
  <si>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</si>
  <si>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</si>
  <si>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</si>
  <si>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</si>
  <si>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</si>
  <si>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</si>
  <si>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</si>
  <si>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</si>
  <si>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</si>
  <si>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</si>
  <si>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</si>
  <si>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</si>
  <si>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</si>
  <si>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</si>
  <si>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</si>
  <si>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</si>
  <si>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</si>
  <si>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</si>
  <si>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</si>
  <si>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</si>
  <si>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</si>
  <si>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</si>
  <si>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</si>
  <si>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</si>
  <si>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</si>
  <si>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</si>
  <si>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</si>
  <si>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</si>
  <si>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</si>
  <si>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</si>
  <si>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</si>
  <si>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</si>
  <si>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</si>
  <si>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</si>
  <si>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</si>
  <si>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</si>
  <si>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</si>
  <si>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</si>
  <si>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</si>
  <si>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</si>
  <si>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</si>
  <si>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</si>
  <si>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</si>
  <si>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</si>
  <si>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</si>
  <si>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</si>
  <si>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</si>
  <si>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</si>
  <si>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</si>
  <si>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</si>
  <si>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</si>
  <si>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</si>
  <si>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</si>
  <si>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</si>
  <si>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</si>
  <si>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</si>
  <si>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</si>
  <si>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</si>
  <si>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</si>
  <si>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</si>
  <si>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</si>
  <si>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</si>
  <si>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</si>
  <si>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</si>
  <si>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</si>
  <si>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</si>
  <si>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</si>
  <si>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</si>
  <si>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</si>
  <si>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</si>
  <si>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</si>
  <si>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</si>
  <si>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</si>
  <si>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</si>
  <si>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</si>
  <si>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</si>
  <si>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</si>
  <si>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</si>
  <si>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</si>
  <si>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</si>
  <si>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</si>
  <si>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</si>
  <si>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</si>
  <si>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</si>
  <si>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</si>
  <si>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</si>
  <si>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</si>
  <si>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</si>
  <si>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</si>
  <si>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</si>
  <si>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</si>
  <si>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</si>
  <si>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</si>
  <si>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</si>
  <si>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</si>
  <si>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</si>
  <si>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</si>
  <si>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</si>
  <si>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</si>
  <si>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</si>
  <si>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</si>
  <si>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</si>
  <si>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</si>
  <si>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</si>
  <si>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</si>
  <si>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</si>
  <si>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</si>
  <si>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</si>
  <si>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</si>
  <si>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</si>
  <si>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</si>
  <si>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</si>
  <si>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</si>
  <si>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</si>
  <si>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</si>
  <si>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</si>
  <si>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</si>
  <si>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</si>
  <si>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</si>
  <si>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</si>
  <si>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</si>
  <si>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</si>
  <si>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</si>
  <si>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</si>
  <si>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</si>
  <si>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</si>
  <si>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</si>
  <si>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</si>
  <si>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</si>
  <si>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</si>
  <si>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</si>
  <si>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</si>
  <si>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</si>
  <si>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</si>
  <si>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</si>
  <si>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</si>
  <si>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</si>
  <si>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</si>
  <si>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</si>
  <si>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</si>
  <si>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</si>
  <si>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</si>
  <si>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</si>
  <si>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</si>
  <si>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</si>
  <si>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</si>
  <si>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</si>
  <si>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</si>
  <si>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</si>
  <si>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</si>
  <si>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</si>
  <si>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</si>
  <si>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</si>
  <si>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</si>
  <si>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</si>
  <si>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</si>
  <si>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</si>
  <si>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</si>
  <si>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</si>
  <si>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</si>
  <si>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</si>
  <si>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</si>
  <si>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</si>
  <si>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</si>
  <si>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</si>
  <si>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</si>
  <si>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</si>
  <si>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</si>
  <si>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</si>
  <si>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</si>
  <si>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</si>
  <si>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</si>
  <si>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</si>
  <si>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</si>
  <si>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</si>
  <si>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</si>
  <si>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</si>
  <si>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</si>
  <si>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</si>
  <si>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</si>
  <si>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</si>
  <si>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</si>
  <si>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</si>
  <si>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</si>
  <si>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</si>
  <si>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</si>
  <si>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</si>
  <si>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</si>
  <si>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</si>
  <si>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</si>
  <si>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</si>
  <si>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</si>
  <si>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</si>
  <si>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</si>
  <si>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</si>
  <si>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</si>
  <si>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</si>
  <si>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</si>
  <si>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</si>
  <si>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</si>
  <si>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</si>
  <si>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</si>
  <si>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</si>
  <si>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</si>
  <si>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</si>
  <si>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</si>
  <si>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</si>
  <si>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</si>
  <si>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</si>
  <si>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</si>
  <si>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</si>
  <si>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</si>
  <si>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</si>
  <si>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</si>
  <si>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</si>
  <si>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</si>
  <si>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</si>
  <si>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</si>
  <si>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</si>
  <si>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</si>
  <si>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</si>
  <si>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</si>
  <si>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</si>
  <si>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</si>
  <si>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</si>
  <si>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</si>
  <si>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</si>
  <si>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</si>
  <si>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</si>
  <si>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</si>
  <si>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</si>
  <si>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</si>
  <si>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</si>
  <si>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</si>
  <si>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</si>
  <si>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</si>
  <si>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</si>
  <si>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</si>
  <si>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</si>
  <si>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</si>
  <si>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</si>
  <si>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</si>
  <si>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</si>
  <si>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</si>
  <si>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</si>
  <si>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</si>
  <si>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</si>
  <si>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</si>
  <si>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</si>
  <si>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</si>
  <si>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</si>
  <si>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</si>
  <si>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</si>
  <si>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</si>
  <si>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</si>
  <si>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</si>
  <si>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</si>
  <si>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</si>
  <si>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</si>
  <si>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</si>
  <si>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</si>
  <si>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</si>
  <si>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</si>
  <si>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</si>
  <si>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</si>
  <si>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</si>
  <si>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</si>
  <si>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</si>
  <si>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</si>
  <si>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</si>
  <si>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</si>
  <si>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</si>
  <si>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</si>
  <si>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</si>
  <si>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</si>
  <si>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</si>
  <si>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</si>
  <si>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</si>
  <si>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</si>
  <si>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</si>
  <si>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</si>
  <si>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</si>
  <si>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</si>
  <si>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</si>
  <si>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</si>
  <si>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</si>
  <si>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</si>
  <si>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</si>
  <si>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</si>
  <si>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</si>
  <si>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</si>
  <si>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</si>
  <si>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</si>
  <si>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</si>
  <si>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</si>
  <si>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</si>
  <si>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</si>
  <si>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</si>
  <si>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</si>
  <si>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</si>
  <si>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</si>
  <si>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</si>
  <si>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</si>
  <si>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</si>
  <si>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</si>
  <si>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</si>
  <si>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</si>
  <si>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</si>
  <si>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</si>
  <si>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</si>
  <si>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</si>
  <si>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</si>
  <si>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</si>
  <si>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</si>
  <si>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</si>
  <si>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</si>
  <si>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</si>
  <si>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</si>
  <si>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</si>
  <si>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</si>
  <si>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</si>
  <si>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</si>
  <si>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</si>
  <si>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</si>
  <si>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</si>
  <si>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</si>
  <si>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</si>
  <si>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</si>
  <si>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</si>
  <si>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</si>
  <si>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</si>
  <si>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</si>
  <si>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</si>
  <si>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</si>
  <si>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</si>
  <si>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</si>
  <si>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</si>
  <si>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</si>
  <si>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</si>
  <si>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</si>
  <si>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</si>
  <si>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</si>
  <si>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</si>
  <si>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</si>
  <si>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</si>
  <si>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</si>
  <si>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</si>
  <si>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</si>
  <si>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</si>
  <si>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</si>
  <si>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</si>
  <si>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</si>
  <si>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</si>
  <si>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</si>
  <si>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</si>
  <si>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</si>
  <si>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</si>
  <si>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</si>
  <si>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</si>
  <si>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</si>
  <si>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</si>
  <si>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</si>
  <si>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</si>
  <si>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</si>
  <si>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</si>
  <si>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</si>
  <si>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</si>
  <si>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</si>
  <si>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</si>
  <si>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</si>
  <si>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</si>
  <si>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</si>
  <si>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</si>
  <si>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</si>
  <si>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</si>
  <si>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</si>
  <si>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</si>
  <si>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</si>
  <si>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</si>
  <si>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</si>
  <si>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</si>
  <si>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</si>
  <si>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</si>
  <si>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</si>
  <si>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</si>
  <si>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</si>
  <si>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</si>
  <si>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</si>
  <si>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</si>
  <si>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</si>
  <si>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</si>
  <si>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</si>
  <si>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</si>
  <si>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</si>
  <si>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</si>
  <si>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</si>
  <si>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</si>
  <si>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</si>
  <si>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</si>
  <si>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</si>
  <si>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</si>
  <si>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</si>
  <si>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</si>
  <si>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</si>
  <si>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</si>
  <si>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</si>
  <si>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</si>
  <si>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</si>
  <si>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</si>
  <si>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</si>
  <si>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</si>
  <si>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</si>
  <si>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</si>
  <si>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</si>
  <si>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</si>
  <si>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</si>
  <si>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</si>
  <si>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</si>
  <si>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</si>
  <si>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</si>
  <si>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</si>
  <si>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</si>
  <si>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</si>
  <si>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</si>
  <si>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</si>
  <si>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</si>
  <si>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</si>
  <si>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</si>
  <si>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</si>
  <si>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</si>
  <si>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</si>
  <si>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</si>
  <si>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</si>
  <si>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</si>
  <si>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</si>
  <si>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</si>
  <si>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</si>
  <si>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</si>
  <si>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</si>
  <si>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</si>
  <si>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</si>
  <si>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</si>
  <si>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</si>
  <si>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</si>
  <si>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</si>
  <si>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</si>
  <si>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</si>
  <si>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</si>
  <si>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</si>
  <si>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</si>
  <si>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</si>
  <si>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</si>
  <si>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</si>
  <si>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</si>
  <si>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</si>
  <si>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</si>
  <si>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</si>
  <si>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</si>
  <si>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</si>
  <si>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</si>
  <si>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</si>
  <si>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</si>
  <si>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</si>
  <si>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</si>
  <si>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</si>
  <si>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</si>
  <si>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</si>
  <si>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</si>
  <si>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</si>
  <si>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</si>
  <si>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</si>
  <si>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</si>
  <si>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</si>
  <si>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</si>
  <si>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</si>
  <si>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</si>
  <si>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</si>
  <si>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</si>
  <si>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</si>
  <si>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</si>
  <si>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</si>
  <si>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</si>
  <si>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</si>
  <si>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</si>
  <si>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</si>
  <si>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</si>
  <si>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</si>
  <si>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</si>
  <si>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</si>
  <si>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</si>
  <si>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</si>
  <si>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</si>
  <si>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</si>
  <si>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</si>
  <si>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</si>
  <si>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</si>
  <si>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</si>
  <si>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</si>
  <si>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</si>
  <si>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</si>
  <si>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</si>
  <si>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</si>
  <si>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</si>
  <si>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</si>
  <si>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</si>
  <si>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</si>
  <si>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</si>
  <si>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</si>
  <si>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</si>
  <si>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</si>
  <si>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</si>
  <si>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</si>
  <si>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</si>
  <si>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</si>
  <si>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</si>
  <si>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</si>
  <si>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</si>
  <si>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</si>
  <si>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</si>
  <si>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</si>
  <si>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</si>
  <si>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</si>
  <si>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</si>
  <si>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</si>
  <si>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</si>
  <si>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</si>
  <si>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</si>
  <si>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</si>
  <si>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</si>
  <si>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</si>
  <si>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</si>
  <si>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</si>
  <si>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</si>
  <si>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</si>
  <si>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</si>
  <si>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</si>
  <si>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</si>
  <si>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</si>
  <si>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</si>
  <si>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</si>
  <si>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</si>
  <si>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</si>
  <si>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</si>
  <si>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</si>
  <si>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</si>
  <si>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</si>
  <si>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</si>
  <si>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</si>
  <si>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</si>
  <si>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</si>
  <si>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</si>
  <si>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</si>
  <si>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</si>
  <si>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</si>
  <si>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</si>
  <si>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</si>
  <si>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</si>
  <si>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</si>
  <si>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</si>
  <si>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</si>
  <si>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</si>
  <si>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</si>
  <si>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</si>
  <si>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</si>
  <si>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</si>
  <si>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</si>
  <si>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</si>
  <si>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</si>
  <si>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</si>
  <si>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</si>
  <si>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</si>
  <si>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</si>
  <si>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</si>
  <si>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</si>
  <si>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</si>
  <si>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</si>
  <si>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</si>
  <si>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</si>
  <si>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</si>
  <si>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</si>
  <si>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</si>
  <si>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</si>
  <si>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</si>
  <si>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</si>
  <si>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</si>
  <si>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</si>
  <si>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</si>
  <si>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</si>
  <si>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</si>
  <si>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</si>
  <si>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</si>
  <si>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</si>
  <si>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</si>
  <si>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</si>
  <si>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</si>
  <si>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</si>
  <si>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</si>
  <si>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</si>
  <si>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</si>
  <si>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</si>
  <si>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</si>
  <si>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</si>
  <si>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</si>
  <si>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</si>
  <si>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</si>
  <si>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</si>
  <si>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</si>
  <si>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</si>
  <si>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</si>
  <si>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</si>
  <si>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</si>
  <si>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</si>
  <si>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</si>
  <si>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</si>
  <si>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</si>
  <si>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</si>
  <si>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</si>
  <si>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</si>
  <si>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</si>
  <si>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</si>
  <si>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</si>
  <si>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</si>
  <si>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</si>
  <si>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</si>
  <si>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</si>
  <si>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</si>
  <si>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</si>
  <si>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</si>
  <si>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</si>
  <si>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</si>
  <si>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</si>
  <si>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</si>
  <si>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</si>
  <si>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</si>
  <si>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</si>
  <si>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</si>
  <si>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</si>
  <si>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</si>
  <si>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</si>
  <si>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</si>
  <si>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</si>
  <si>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</si>
  <si>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</si>
  <si>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</si>
  <si>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</si>
  <si>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</si>
  <si>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</si>
  <si>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</si>
  <si>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</si>
  <si>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</si>
  <si>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</si>
  <si>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</si>
  <si>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</si>
  <si>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</si>
  <si>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</si>
  <si>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</si>
  <si>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</si>
  <si>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</si>
  <si>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</si>
  <si>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</si>
  <si>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</si>
  <si>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</si>
  <si>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</si>
  <si>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</si>
  <si>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</si>
  <si>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</si>
  <si>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</si>
  <si>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</si>
  <si>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</si>
  <si>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</si>
  <si>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</si>
  <si>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</si>
  <si>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</si>
  <si>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</si>
  <si>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</si>
  <si>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</si>
  <si>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</si>
  <si>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</si>
  <si>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</si>
  <si>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</si>
  <si>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</si>
  <si>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</si>
  <si>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</si>
  <si>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</si>
  <si>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</si>
  <si>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</si>
  <si>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</si>
  <si>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</si>
  <si>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</si>
  <si>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</si>
  <si>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</si>
  <si>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</si>
  <si>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</si>
  <si>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</si>
  <si>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</si>
  <si>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</si>
  <si>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</si>
  <si>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</si>
  <si>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</si>
  <si>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</si>
  <si>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</si>
  <si>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</si>
  <si>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</si>
  <si>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</si>
  <si>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</si>
  <si>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</si>
  <si>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</si>
  <si>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</si>
  <si>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</si>
  <si>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</si>
  <si>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</si>
  <si>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</si>
  <si>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</si>
  <si>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</si>
  <si>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</si>
  <si>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</si>
  <si>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</si>
  <si>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</si>
  <si>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</si>
  <si>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</si>
  <si>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</si>
  <si>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</si>
  <si>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</si>
  <si>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</si>
  <si>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</si>
  <si>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</si>
  <si>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</si>
  <si>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</si>
  <si>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</si>
  <si>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</si>
  <si>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</si>
  <si>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</si>
  <si>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</si>
  <si>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</si>
  <si>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</si>
  <si>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</si>
  <si>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</si>
  <si>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</si>
  <si>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</si>
  <si>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</si>
  <si>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</si>
  <si>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</si>
  <si>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</si>
  <si>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</si>
  <si>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</si>
  <si>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</si>
  <si>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</si>
  <si>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</si>
  <si>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</si>
  <si>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</si>
  <si>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</si>
  <si>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</si>
  <si>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</si>
  <si>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</si>
  <si>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</si>
  <si>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</si>
  <si>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</si>
  <si>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</si>
  <si>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</si>
  <si>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</si>
  <si>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</si>
  <si>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</si>
  <si>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</si>
  <si>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</si>
  <si>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</si>
  <si>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</si>
  <si>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</si>
  <si>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</si>
  <si>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</si>
  <si>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</si>
  <si>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</si>
  <si>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</si>
  <si>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</si>
  <si>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</si>
  <si>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</si>
  <si>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</si>
  <si>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</si>
  <si>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</si>
  <si>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</si>
  <si>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</si>
  <si>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</si>
  <si>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</si>
  <si>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</si>
  <si>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</si>
  <si>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</si>
  <si>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</si>
  <si>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</si>
  <si>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</si>
  <si>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</si>
  <si>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</si>
  <si>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</si>
  <si>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</si>
  <si>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</si>
  <si>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</si>
  <si>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</si>
  <si>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</si>
  <si>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</si>
  <si>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</si>
  <si>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</si>
  <si>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</si>
  <si>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</si>
  <si>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</si>
  <si>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</si>
  <si>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</si>
  <si>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</si>
  <si>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</si>
  <si>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</si>
  <si>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</si>
  <si>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</si>
  <si>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</si>
  <si>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</si>
  <si>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</si>
  <si>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</si>
  <si>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</si>
  <si>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</si>
  <si>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</si>
  <si>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</si>
  <si>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</si>
  <si>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</si>
  <si>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</si>
  <si>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</si>
  <si>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</si>
  <si>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</si>
  <si>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</si>
  <si>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</si>
  <si>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</si>
  <si>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</si>
  <si>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</si>
  <si>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</si>
  <si>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</si>
  <si>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</si>
  <si>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</si>
  <si>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</si>
  <si>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</si>
  <si>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</si>
  <si>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</si>
  <si>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</si>
  <si>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</si>
  <si>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</si>
  <si>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</si>
  <si>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</si>
  <si>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</si>
  <si>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</si>
  <si>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</si>
  <si>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</si>
  <si>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</si>
  <si>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</si>
  <si>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</si>
  <si>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</si>
  <si>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</si>
  <si>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</si>
  <si>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</si>
  <si>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</si>
  <si>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</si>
  <si>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</si>
  <si>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</si>
  <si>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</si>
  <si>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</si>
  <si>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</si>
  <si>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</si>
  <si>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</si>
  <si>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</si>
  <si>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</si>
  <si>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</si>
  <si>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</si>
  <si>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</si>
  <si>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</si>
  <si>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</si>
  <si>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</si>
  <si>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</si>
  <si>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</si>
  <si>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</si>
  <si>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</si>
  <si>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</si>
  <si>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</si>
  <si>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</si>
  <si>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</si>
  <si>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</si>
  <si>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</si>
  <si>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</si>
  <si>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</si>
  <si>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</si>
  <si>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</si>
  <si>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</si>
  <si>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</si>
  <si>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</si>
  <si>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</si>
  <si>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</si>
  <si>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</si>
  <si>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</si>
  <si>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</si>
  <si>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</si>
  <si>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</si>
  <si>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</si>
  <si>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</si>
  <si>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</si>
  <si>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</si>
  <si>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</si>
  <si>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</si>
  <si>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</si>
  <si>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</si>
  <si>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</si>
  <si>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</si>
  <si>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</si>
  <si>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</si>
  <si>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</si>
  <si>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</si>
  <si>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</si>
  <si>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</si>
  <si>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</si>
  <si>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</si>
  <si>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</si>
  <si>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</si>
  <si>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</si>
  <si>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</si>
  <si>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</si>
  <si>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</si>
  <si>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</si>
  <si>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</si>
  <si>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</si>
  <si>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</si>
  <si>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</si>
  <si>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</si>
  <si>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</si>
  <si>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</si>
  <si>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</si>
  <si>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</si>
  <si>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</si>
  <si>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</si>
  <si>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</si>
  <si>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</si>
  <si>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</si>
  <si>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</si>
  <si>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</si>
  <si>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</si>
  <si>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</si>
  <si>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</si>
  <si>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</si>
  <si>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</si>
  <si>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</si>
  <si>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</si>
  <si>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</si>
  <si>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</si>
  <si>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</si>
  <si>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</si>
  <si>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</si>
  <si>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</si>
  <si>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</si>
  <si>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</si>
  <si>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</si>
  <si>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</si>
  <si>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</si>
  <si>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</si>
  <si>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</si>
  <si>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</si>
  <si>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</si>
  <si>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</si>
  <si>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</si>
  <si>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</si>
  <si>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</si>
  <si>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</si>
  <si>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</si>
  <si>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</si>
  <si>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</si>
  <si>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</si>
  <si>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</si>
  <si>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</si>
  <si>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</si>
  <si>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</si>
  <si>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</si>
  <si>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</si>
  <si>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</si>
  <si>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</si>
  <si>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</si>
  <si>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</si>
  <si>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</si>
  <si>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</si>
  <si>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</si>
  <si>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</si>
  <si>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</si>
  <si>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</si>
  <si>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</si>
  <si>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</si>
  <si>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</si>
  <si>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</si>
  <si>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</si>
  <si>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</si>
  <si>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</si>
  <si>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</si>
  <si>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</si>
  <si>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</si>
  <si>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</si>
  <si>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</si>
  <si>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</si>
  <si>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</si>
  <si>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</si>
  <si>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</si>
  <si>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</si>
  <si>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</si>
  <si>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</si>
  <si>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</si>
  <si>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</si>
  <si>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</si>
  <si>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</si>
  <si>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</si>
  <si>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</si>
  <si>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</si>
  <si>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</si>
  <si>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</si>
  <si>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</si>
  <si>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</si>
  <si>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</si>
  <si>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</si>
  <si>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</si>
  <si>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</si>
  <si>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</si>
  <si>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</si>
  <si>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</si>
  <si>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</si>
  <si>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</si>
  <si>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</si>
  <si>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</si>
  <si>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</si>
  <si>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</si>
  <si>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</si>
  <si>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</si>
  <si>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</si>
  <si>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</si>
  <si>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</si>
  <si>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</si>
  <si>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</si>
  <si>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</si>
  <si>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</si>
  <si>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</si>
  <si>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</si>
  <si>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</si>
  <si>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</si>
  <si>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</si>
  <si>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</si>
  <si>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</si>
  <si>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</si>
  <si>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</si>
  <si>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</si>
  <si>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</si>
  <si>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</si>
  <si>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</si>
  <si>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</si>
  <si>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</si>
  <si>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</si>
  <si>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</si>
  <si>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</si>
  <si>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</si>
  <si>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</si>
  <si>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</si>
  <si>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</si>
  <si>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</si>
  <si>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</si>
  <si>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</si>
  <si>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</si>
  <si>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</si>
  <si>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</si>
  <si>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</si>
  <si>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</si>
  <si>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</si>
  <si>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</si>
  <si>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</si>
  <si>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</si>
  <si>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</si>
  <si>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</si>
  <si>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</si>
  <si>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</si>
  <si>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</si>
  <si>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</si>
  <si>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</si>
  <si>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</si>
  <si>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</si>
  <si>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</si>
  <si>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</si>
  <si>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</si>
  <si>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</si>
  <si>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</si>
  <si>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</si>
  <si>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</si>
  <si>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</si>
  <si>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</si>
  <si>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</si>
  <si>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</si>
  <si>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</si>
  <si>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</si>
  <si>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</si>
  <si>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</si>
  <si>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</si>
  <si>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</si>
  <si>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</si>
  <si>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</si>
  <si>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</si>
  <si>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</si>
  <si>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</si>
  <si>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</si>
  <si>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</si>
  <si>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</si>
  <si>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</si>
  <si>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</si>
  <si>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</si>
  <si>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</si>
  <si>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</si>
  <si>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</si>
  <si>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</si>
  <si>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</si>
  <si>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</si>
  <si>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</si>
  <si>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</si>
  <si>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</si>
  <si>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</si>
  <si>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</si>
  <si>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</si>
  <si>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</si>
  <si>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</si>
  <si>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</si>
  <si>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</si>
  <si>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</si>
  <si>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</si>
  <si>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</si>
  <si>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</si>
  <si>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</si>
  <si>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</si>
  <si>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</si>
  <si>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</si>
  <si>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</si>
  <si>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</si>
  <si>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</si>
  <si>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</si>
  <si>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</si>
  <si>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</si>
  <si>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</si>
  <si>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</si>
  <si>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</si>
  <si>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</si>
  <si>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</si>
  <si>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</si>
  <si>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</si>
  <si>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</si>
  <si>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</si>
  <si>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</si>
  <si>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</si>
  <si>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</si>
  <si>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</si>
  <si>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</si>
  <si>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</si>
  <si>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</si>
  <si>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</si>
  <si>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</si>
  <si>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</si>
  <si>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</si>
  <si>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</si>
  <si>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</si>
  <si>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</si>
  <si>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</si>
  <si>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</si>
  <si>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</si>
  <si>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</si>
  <si>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</si>
  <si>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</si>
  <si>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</si>
  <si>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</si>
  <si>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</si>
  <si>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</si>
  <si>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</si>
  <si>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</si>
  <si>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</si>
  <si>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</si>
  <si>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</si>
  <si>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</si>
  <si>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</si>
  <si>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</si>
  <si>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</si>
  <si>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</si>
  <si>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</si>
  <si>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</si>
  <si>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</si>
  <si>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</si>
  <si>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</si>
  <si>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</si>
  <si>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</si>
  <si>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</si>
  <si>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</si>
  <si>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</si>
  <si>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</si>
  <si>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</si>
  <si>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</si>
  <si>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</si>
  <si>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</si>
  <si>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</si>
  <si>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</si>
  <si>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</si>
  <si>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</si>
  <si>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</si>
  <si>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</si>
  <si>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</si>
  <si>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</si>
  <si>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</si>
  <si>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</si>
  <si>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</si>
  <si>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</si>
  <si>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</si>
  <si>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</si>
  <si>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</si>
  <si>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</si>
  <si>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</si>
  <si>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</si>
  <si>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</si>
  <si>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</si>
  <si>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</si>
  <si>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</si>
  <si>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</si>
  <si>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</si>
  <si>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</si>
  <si>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</si>
  <si>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</si>
  <si>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</si>
  <si>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</si>
  <si>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</si>
  <si>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</si>
  <si>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</si>
  <si>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</si>
  <si>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</si>
  <si>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</si>
  <si>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</si>
  <si>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</si>
  <si>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</si>
  <si>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</si>
  <si>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</si>
  <si>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</si>
  <si>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</si>
  <si>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</si>
  <si>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</si>
  <si>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</si>
  <si>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</si>
  <si>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</si>
  <si>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</si>
  <si>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</si>
  <si>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</si>
  <si>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</si>
  <si>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</si>
  <si>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</si>
  <si>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</si>
  <si>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</si>
  <si>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</si>
  <si>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</si>
  <si>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</si>
  <si>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</si>
  <si>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</si>
  <si>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</si>
  <si>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</si>
  <si>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</si>
  <si>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</si>
  <si>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</si>
  <si>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</si>
  <si>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</si>
  <si>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</si>
  <si>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</si>
  <si>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</si>
  <si>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</si>
  <si>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</si>
  <si>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</si>
  <si>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</si>
  <si>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</si>
  <si>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</si>
  <si>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</si>
  <si>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</si>
  <si>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</si>
  <si>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</si>
  <si>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</si>
  <si>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</si>
  <si>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</si>
  <si>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</si>
  <si>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</si>
  <si>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</si>
  <si>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</si>
  <si>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</si>
  <si>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</si>
  <si>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</si>
  <si>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</si>
  <si>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</si>
  <si>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</si>
  <si>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</si>
  <si>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</si>
  <si>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</si>
  <si>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</si>
  <si>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</si>
  <si>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</si>
  <si>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</si>
  <si>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</si>
  <si>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</si>
  <si>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</si>
  <si>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</si>
  <si>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</si>
  <si>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</si>
  <si>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</si>
  <si>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</si>
  <si>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</si>
  <si>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</si>
  <si>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</si>
  <si>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</si>
  <si>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</si>
  <si>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</si>
  <si>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</si>
  <si>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</si>
  <si>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</si>
  <si>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</si>
  <si>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</si>
  <si>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</si>
  <si>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</si>
  <si>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</si>
  <si>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</si>
  <si>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</si>
  <si>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</si>
  <si>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</si>
  <si>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</si>
  <si>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</si>
  <si>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</si>
  <si>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</si>
  <si>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</si>
  <si>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</si>
  <si>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</si>
  <si>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</si>
  <si>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</si>
  <si>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</si>
  <si>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</si>
  <si>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</si>
  <si>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</si>
  <si>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</si>
  <si>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</si>
  <si>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</si>
  <si>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</si>
  <si>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</si>
  <si>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</si>
  <si>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</si>
  <si>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</si>
  <si>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</si>
  <si>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</si>
  <si>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</si>
  <si>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</si>
  <si>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</si>
  <si>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</si>
  <si>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</si>
  <si>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</si>
  <si>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</si>
  <si>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</si>
  <si>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</si>
  <si>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</si>
  <si>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</si>
  <si>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</si>
  <si>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</si>
  <si>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</si>
  <si>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</si>
  <si>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</si>
  <si>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</si>
  <si>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</si>
  <si>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</si>
  <si>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</si>
  <si>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</si>
  <si>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</si>
  <si>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</si>
  <si>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</si>
  <si>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</si>
  <si>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</si>
  <si>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</si>
  <si>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</si>
  <si>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</si>
  <si>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</si>
  <si>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</si>
  <si>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</si>
  <si>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</si>
  <si>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</si>
  <si>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</si>
  <si>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</si>
  <si>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</si>
  <si>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</si>
  <si>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</si>
  <si>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</si>
  <si>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</si>
  <si>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</si>
  <si>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</si>
  <si>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</si>
  <si>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</si>
  <si>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</si>
  <si>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</si>
  <si>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</si>
  <si>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</si>
  <si>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</si>
  <si>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</si>
  <si>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</si>
  <si>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</si>
  <si>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</si>
  <si>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</si>
  <si>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</si>
  <si>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</si>
  <si>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</si>
  <si>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</si>
  <si>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</si>
  <si>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</si>
  <si>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</si>
  <si>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</si>
  <si>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</si>
  <si>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</si>
  <si>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</si>
  <si>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</si>
  <si>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</si>
  <si>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</si>
  <si>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</si>
  <si>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</si>
  <si>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</si>
  <si>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</si>
  <si>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</si>
  <si>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</si>
  <si>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</si>
  <si>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</si>
  <si>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</si>
  <si>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</si>
  <si>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</si>
  <si>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</si>
  <si>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</si>
  <si>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</si>
  <si>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</si>
  <si>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</si>
  <si>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</si>
  <si>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</si>
  <si>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</si>
  <si>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</si>
  <si>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</si>
  <si>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</si>
  <si>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</si>
  <si>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</si>
  <si>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</si>
  <si>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</si>
  <si>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</si>
  <si>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</si>
  <si>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</si>
  <si>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</si>
  <si>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</si>
  <si>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</si>
  <si>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</si>
  <si>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</si>
  <si>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</si>
  <si>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</si>
  <si>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</si>
  <si>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</si>
  <si>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</si>
  <si>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</si>
  <si>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</si>
  <si>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</si>
  <si>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</si>
  <si>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</si>
  <si>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</si>
  <si>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</si>
  <si>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</si>
  <si>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</si>
  <si>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</si>
  <si>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</si>
  <si>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</si>
  <si>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</si>
  <si>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</si>
  <si>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</si>
  <si>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</si>
  <si>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</si>
  <si>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</si>
  <si>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</si>
  <si>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</si>
  <si>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</si>
  <si>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</si>
  <si>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</si>
  <si>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</si>
  <si>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</si>
  <si>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</si>
  <si>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</si>
  <si>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</si>
  <si>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</si>
  <si>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</si>
  <si>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</si>
  <si>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</si>
  <si>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</si>
  <si>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</si>
  <si>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</si>
  <si>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</si>
  <si>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</si>
  <si>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</si>
  <si>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</si>
  <si>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</si>
  <si>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</si>
  <si>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</si>
  <si>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</si>
  <si>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</si>
  <si>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</si>
  <si>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</si>
  <si>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</si>
  <si>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</si>
  <si>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</si>
  <si>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</si>
  <si>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</si>
  <si>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</si>
  <si>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</si>
  <si>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</si>
  <si>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</si>
  <si>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</si>
  <si>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</si>
  <si>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</si>
  <si>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</si>
  <si>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</si>
  <si>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</si>
  <si>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</si>
  <si>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</si>
  <si>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</si>
  <si>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</si>
  <si>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</si>
  <si>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</si>
  <si>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</si>
  <si>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</si>
  <si>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</si>
  <si>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</si>
  <si>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</si>
  <si>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</si>
  <si>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</si>
  <si>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</si>
  <si>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</si>
  <si>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</si>
  <si>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</si>
  <si>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</si>
  <si>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</si>
  <si>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</si>
  <si>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</si>
  <si>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</si>
  <si>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</si>
  <si>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</si>
  <si>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</si>
  <si>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</si>
  <si>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</si>
  <si>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</si>
  <si>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</si>
  <si>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</si>
  <si>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</si>
  <si>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</si>
  <si>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</si>
  <si>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</si>
  <si>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</si>
  <si>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</si>
  <si>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</si>
  <si>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</si>
  <si>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</si>
  <si>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</si>
  <si>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</si>
  <si>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</si>
  <si>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</si>
  <si>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</si>
  <si>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</si>
  <si>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</si>
  <si>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</si>
  <si>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</si>
  <si>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</si>
  <si>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</si>
  <si>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</si>
  <si>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</si>
  <si>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</si>
  <si>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</si>
  <si>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</si>
  <si>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</si>
  <si>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</si>
  <si>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</si>
  <si>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</si>
  <si>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</si>
  <si>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</si>
  <si>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</si>
  <si>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</si>
  <si>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</si>
  <si>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</si>
  <si>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</si>
  <si>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</si>
  <si>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</si>
  <si>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</si>
  <si>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</si>
  <si>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</si>
  <si>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</si>
  <si>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</si>
  <si>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</si>
  <si>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</si>
  <si>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</si>
  <si>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</si>
  <si>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</si>
  <si>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</si>
  <si>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</si>
  <si>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</si>
  <si>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</si>
  <si>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</si>
  <si>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</si>
  <si>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</si>
  <si>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</si>
  <si>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</si>
  <si>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</si>
  <si>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</si>
  <si>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</si>
  <si>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</si>
  <si>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</si>
  <si>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</si>
  <si>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</si>
  <si>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</si>
  <si>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</si>
  <si>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</si>
  <si>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</si>
  <si>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</si>
  <si>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</si>
  <si>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</si>
  <si>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</si>
  <si>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</si>
  <si>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</si>
  <si>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</si>
  <si>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</si>
  <si>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</si>
  <si>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</si>
  <si>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</si>
  <si>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</si>
  <si>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</si>
  <si>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</si>
  <si>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</si>
  <si>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</si>
  <si>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</si>
  <si>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</si>
  <si>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</si>
  <si>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</si>
  <si>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</si>
  <si>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</si>
  <si>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</si>
  <si>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</si>
  <si>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</si>
  <si>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</si>
  <si>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</si>
  <si>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</si>
  <si>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</si>
  <si>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</si>
  <si>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</si>
  <si>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</si>
  <si>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</si>
  <si>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</si>
  <si>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</si>
  <si>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</si>
  <si>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</si>
  <si>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</si>
  <si>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</si>
  <si>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</si>
  <si>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</si>
  <si>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</si>
  <si>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</si>
  <si>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</si>
  <si>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</si>
  <si>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</si>
  <si>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</si>
  <si>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</si>
  <si>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</si>
  <si>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</si>
  <si>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</si>
  <si>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</si>
  <si>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</si>
  <si>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</si>
  <si>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</si>
  <si>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</si>
  <si>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</si>
  <si>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</si>
  <si>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</si>
  <si>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</si>
  <si>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</si>
  <si>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</si>
  <si>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</si>
  <si>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</si>
  <si>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</si>
  <si>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</si>
  <si>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</si>
  <si>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</si>
  <si>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</si>
  <si>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</si>
  <si>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</si>
  <si>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</si>
  <si>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</si>
  <si>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</si>
  <si>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</si>
  <si>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</si>
  <si>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</si>
  <si>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</si>
  <si>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</si>
  <si>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</si>
  <si>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</si>
  <si>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</si>
  <si>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</si>
  <si>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</si>
  <si>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</si>
  <si>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</si>
  <si>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</si>
  <si>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</si>
  <si>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</si>
  <si>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</si>
  <si>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</si>
  <si>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</si>
  <si>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</si>
  <si>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</si>
  <si>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</si>
  <si>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</si>
  <si>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</si>
  <si>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</si>
  <si>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</si>
  <si>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</si>
  <si>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</si>
  <si>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</si>
  <si>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</si>
  <si>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</si>
  <si>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</si>
  <si>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</si>
  <si>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</si>
  <si>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</si>
  <si>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</si>
  <si>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</si>
  <si>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</si>
  <si>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</si>
  <si>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</si>
  <si>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</si>
  <si>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</si>
  <si>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</si>
  <si>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</si>
  <si>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</si>
  <si>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</si>
  <si>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</si>
  <si>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</si>
  <si>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</si>
  <si>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</si>
  <si>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</si>
  <si>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</si>
  <si>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</si>
  <si>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</si>
  <si>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</si>
  <si>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</si>
  <si>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</si>
  <si>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</si>
  <si>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</si>
  <si>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</si>
  <si>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</si>
  <si>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</si>
  <si>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</si>
  <si>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</si>
  <si>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</si>
  <si>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</si>
  <si>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</si>
  <si>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</si>
  <si>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</si>
  <si>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</si>
  <si>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</si>
  <si>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</si>
  <si>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</si>
  <si>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</si>
  <si>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</si>
  <si>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</si>
  <si>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</si>
  <si>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</si>
  <si>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</si>
  <si>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</si>
  <si>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</si>
  <si>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</si>
  <si>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</si>
  <si>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</si>
  <si>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</si>
  <si>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</si>
  <si>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</si>
  <si>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</si>
  <si>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</si>
  <si>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</si>
  <si>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</si>
  <si>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</si>
  <si>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</si>
  <si>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</si>
  <si>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</si>
  <si>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</si>
  <si>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</si>
  <si>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</si>
  <si>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</si>
  <si>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</si>
  <si>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</si>
  <si>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</si>
  <si>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</si>
  <si>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</si>
  <si>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</si>
  <si>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</si>
  <si>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</si>
  <si>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</si>
  <si>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</si>
  <si>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</si>
  <si>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</si>
  <si>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</si>
  <si>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</si>
  <si>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</si>
  <si>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</si>
  <si>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</si>
  <si>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</si>
  <si>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</si>
  <si>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</si>
  <si>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</si>
  <si>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</si>
  <si>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</si>
  <si>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</si>
  <si>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</si>
  <si>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</si>
  <si>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</si>
  <si>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</si>
  <si>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</si>
  <si>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</si>
  <si>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</si>
  <si>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</si>
  <si>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</si>
  <si>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</si>
  <si>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</si>
  <si>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</si>
  <si>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</si>
  <si>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</si>
  <si>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</si>
  <si>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</si>
  <si>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</si>
  <si>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</si>
  <si>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</si>
  <si>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</si>
  <si>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</si>
  <si>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</si>
  <si>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</si>
  <si>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</si>
  <si>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</si>
  <si>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</si>
  <si>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</si>
  <si>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</si>
  <si>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</si>
  <si>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</si>
  <si>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</si>
  <si>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</si>
  <si>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</si>
  <si>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</si>
  <si>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</si>
  <si>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</si>
  <si>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</si>
  <si>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</si>
  <si>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</si>
  <si>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</si>
  <si>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</si>
  <si>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</si>
  <si>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</si>
  <si>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</si>
  <si>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</si>
  <si>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</si>
  <si>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</si>
  <si>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</si>
  <si>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</si>
  <si>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</si>
  <si>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</si>
  <si>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</si>
  <si>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</si>
  <si>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</si>
  <si>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</si>
  <si>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</si>
  <si>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</si>
  <si>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</si>
  <si>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</si>
  <si>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</si>
  <si>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</si>
  <si>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</si>
  <si>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</si>
  <si>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</si>
  <si>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</si>
  <si>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</si>
  <si>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</si>
  <si>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</si>
  <si>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</si>
  <si>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</si>
  <si>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</si>
  <si>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</si>
  <si>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</si>
  <si>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</si>
  <si>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</si>
  <si>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</si>
  <si>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</si>
  <si>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</si>
  <si>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</si>
  <si>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</si>
  <si>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</si>
  <si>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</si>
  <si>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</si>
  <si>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</si>
  <si>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</si>
  <si>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</si>
  <si>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</si>
  <si>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</si>
  <si>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</si>
  <si>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</si>
  <si>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</si>
  <si>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</si>
  <si>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</si>
  <si>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</si>
  <si>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</si>
  <si>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</si>
  <si>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</si>
  <si>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</si>
  <si>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</si>
  <si>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</si>
  <si>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</si>
  <si>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</si>
  <si>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</si>
  <si>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</si>
  <si>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</si>
  <si>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</si>
  <si>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</si>
  <si>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</si>
  <si>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</si>
  <si>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</si>
  <si>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</si>
  <si>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</si>
  <si>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</si>
  <si>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</si>
  <si>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</si>
  <si>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</si>
  <si>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</si>
  <si>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</si>
  <si>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</si>
  <si>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</si>
  <si>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</si>
  <si>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</si>
  <si>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</si>
  <si>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</si>
  <si>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</si>
  <si>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</si>
  <si>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</si>
  <si>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</si>
  <si>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</si>
  <si>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</si>
  <si>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</si>
  <si>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</si>
  <si>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</si>
  <si>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</si>
  <si>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</si>
  <si>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</si>
  <si>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</si>
  <si>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</si>
  <si>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</si>
  <si>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</si>
  <si>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</si>
  <si>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</si>
  <si>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</si>
  <si>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</si>
  <si>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</si>
  <si>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</si>
  <si>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</si>
  <si>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</si>
  <si>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</si>
  <si>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</si>
  <si>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</si>
  <si>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</si>
  <si>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</si>
  <si>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</si>
  <si>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</si>
  <si>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</si>
  <si>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</si>
  <si>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</si>
  <si>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</si>
  <si>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</si>
  <si>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</si>
  <si>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</si>
  <si>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</si>
  <si>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</si>
  <si>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</si>
  <si>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</si>
  <si>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</si>
  <si>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</si>
  <si>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</si>
  <si>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</si>
  <si>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</si>
  <si>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</si>
  <si>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</si>
  <si>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</si>
  <si>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</si>
  <si>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</si>
  <si>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</si>
  <si>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</si>
  <si>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</si>
  <si>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</si>
  <si>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</si>
  <si>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</si>
  <si>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</si>
  <si>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</si>
  <si>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</si>
  <si>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</si>
  <si>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</si>
  <si>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</si>
  <si>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</si>
  <si>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</si>
  <si>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</si>
  <si>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</si>
  <si>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</si>
  <si>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</si>
  <si>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</si>
  <si>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</si>
  <si>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</si>
  <si>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</si>
  <si>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</si>
  <si>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</si>
  <si>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</si>
  <si>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</si>
  <si>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</si>
  <si>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</si>
  <si>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</si>
  <si>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</si>
  <si>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</si>
  <si>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</si>
  <si>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</si>
  <si>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</si>
  <si>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</si>
  <si>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</si>
  <si>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</si>
  <si>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</si>
  <si>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</si>
  <si>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</si>
  <si>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</si>
  <si>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</si>
  <si>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</si>
  <si>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</si>
  <si>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</si>
  <si>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</si>
  <si>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</si>
  <si>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</si>
  <si>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</si>
  <si>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</si>
  <si>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</si>
  <si>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</si>
  <si>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</si>
  <si>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</si>
  <si>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</si>
  <si>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</si>
  <si>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</si>
  <si>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</si>
  <si>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</si>
  <si>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</si>
  <si>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</si>
  <si>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</si>
  <si>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</si>
  <si>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</si>
  <si>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</si>
  <si>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</si>
  <si>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</si>
  <si>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</si>
  <si>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</si>
  <si>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</si>
  <si>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</si>
  <si>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</si>
  <si>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</si>
  <si>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</si>
  <si>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</si>
  <si>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</si>
  <si>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</si>
  <si>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</si>
  <si>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</si>
  <si>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</si>
  <si>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</si>
  <si>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</si>
  <si>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</si>
  <si>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</si>
  <si>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</si>
  <si>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</si>
  <si>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</si>
  <si>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</si>
  <si>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</si>
  <si>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</si>
  <si>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</si>
  <si>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</si>
  <si>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</si>
  <si>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</si>
  <si>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</si>
  <si>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</si>
  <si>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</si>
  <si>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</si>
  <si>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</si>
  <si>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</si>
  <si>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</si>
  <si>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</si>
  <si>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</si>
  <si>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</si>
  <si>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</si>
  <si>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</si>
  <si>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</si>
  <si>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</si>
  <si>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</si>
  <si>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</si>
  <si>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</si>
  <si>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</si>
  <si>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</si>
  <si>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</si>
  <si>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</si>
  <si>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</si>
  <si>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</si>
  <si>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</si>
  <si>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</si>
  <si>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</si>
  <si>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</si>
  <si>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</si>
  <si>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</si>
  <si>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</si>
  <si>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</si>
  <si>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</si>
  <si>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</si>
  <si>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</si>
  <si>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</si>
  <si>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</si>
  <si>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</si>
  <si>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</si>
  <si>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</si>
  <si>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</si>
  <si>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</si>
  <si>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</si>
  <si>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</si>
  <si>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</si>
  <si>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</si>
  <si>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</si>
  <si>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</si>
  <si>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</si>
  <si>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</si>
  <si>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</si>
  <si>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</si>
  <si>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</si>
  <si>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</si>
  <si>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</si>
  <si>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</si>
  <si>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</si>
  <si>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</si>
  <si>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</si>
  <si>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</si>
  <si>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</si>
  <si>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</si>
  <si>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</si>
  <si>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</si>
  <si>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</si>
  <si>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</si>
  <si>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</si>
  <si>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</si>
  <si>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</si>
  <si>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</si>
  <si>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</si>
  <si>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</si>
  <si>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</si>
  <si>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</si>
  <si>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</si>
  <si>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</si>
  <si>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</si>
  <si>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</si>
  <si>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</si>
  <si>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</si>
  <si>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</si>
  <si>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</si>
  <si>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</si>
  <si>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</si>
  <si>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</si>
  <si>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</si>
  <si>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</si>
  <si>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</si>
  <si>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</si>
  <si>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</si>
  <si>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</si>
  <si>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</si>
  <si>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</si>
  <si>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</si>
  <si>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</si>
  <si>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</si>
  <si>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</si>
  <si>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</si>
  <si>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</si>
  <si>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</si>
  <si>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</si>
  <si>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</si>
  <si>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</si>
  <si>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</si>
  <si>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</si>
  <si>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</si>
  <si>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</si>
  <si>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</si>
  <si>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</si>
  <si>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</si>
  <si>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</si>
  <si>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</si>
  <si>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</si>
  <si>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</si>
  <si>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</si>
  <si>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</si>
  <si>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</si>
  <si>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</si>
  <si>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</si>
  <si>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</si>
  <si>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</si>
  <si>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</si>
  <si>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</si>
  <si>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</si>
  <si>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</si>
  <si>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</si>
  <si>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</si>
  <si>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</si>
  <si>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</si>
  <si>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</si>
  <si>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</si>
  <si>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</si>
  <si>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</si>
  <si>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</si>
  <si>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</si>
  <si>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</si>
  <si>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</si>
  <si>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</si>
  <si>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</si>
  <si>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</si>
  <si>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</si>
  <si>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</si>
  <si>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</si>
  <si>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</si>
  <si>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</si>
  <si>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</si>
  <si>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</si>
  <si>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</si>
  <si>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</si>
  <si>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</si>
  <si>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</si>
  <si>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</si>
  <si>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</si>
  <si>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</si>
  <si>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</si>
  <si>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</si>
  <si>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</si>
  <si>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</si>
  <si>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</si>
  <si>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</si>
  <si>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</si>
  <si>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</si>
  <si>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</si>
  <si>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</si>
  <si>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</si>
  <si>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</si>
  <si>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</si>
  <si>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</si>
  <si>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</si>
  <si>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</si>
  <si>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</si>
  <si>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</si>
  <si>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</si>
  <si>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</si>
  <si>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</si>
  <si>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</si>
  <si>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</si>
  <si>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</si>
  <si>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</si>
  <si>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</si>
  <si>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</si>
  <si>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</si>
  <si>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</si>
  <si>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</si>
  <si>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</si>
  <si>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</si>
  <si>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</si>
  <si>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</si>
  <si>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</si>
  <si>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</si>
  <si>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</si>
  <si>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</si>
  <si>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</si>
  <si>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</si>
  <si>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</si>
  <si>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</si>
  <si>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</si>
  <si>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</si>
  <si>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</si>
  <si>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</si>
  <si>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</si>
  <si>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</si>
  <si>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</si>
  <si>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</si>
  <si>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</si>
  <si>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</si>
  <si>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</si>
  <si>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</si>
  <si>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</si>
  <si>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</si>
  <si>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</si>
  <si>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</si>
  <si>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</si>
  <si>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</si>
  <si>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</si>
  <si>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</si>
  <si>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</si>
  <si>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</si>
  <si>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</si>
  <si>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</si>
  <si>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</si>
  <si>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</si>
  <si>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</si>
  <si>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</si>
  <si>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</si>
  <si>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</si>
  <si>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</si>
  <si>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</si>
  <si>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</si>
  <si>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</si>
  <si>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</si>
  <si>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</si>
  <si>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</si>
  <si>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</si>
  <si>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</si>
  <si>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</si>
  <si>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</si>
  <si>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</si>
  <si>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</si>
  <si>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</si>
  <si>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</si>
  <si>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</si>
  <si>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</si>
  <si>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</si>
  <si>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</si>
  <si>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</si>
  <si>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</si>
  <si>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</si>
  <si>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</si>
  <si>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</si>
  <si>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</si>
  <si>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</si>
  <si>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</si>
  <si>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</si>
  <si>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</si>
  <si>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</si>
  <si>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</si>
  <si>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</si>
  <si>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</si>
  <si>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</si>
  <si>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</si>
  <si>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</si>
  <si>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</si>
  <si>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</si>
  <si>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</si>
  <si>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</si>
  <si>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</si>
  <si>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</si>
  <si>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</si>
  <si>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</si>
  <si>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</si>
  <si>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</si>
  <si>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</si>
  <si>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</si>
  <si>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</si>
  <si>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</si>
  <si>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</si>
  <si>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</si>
  <si>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</si>
  <si>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</si>
  <si>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</si>
  <si>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</si>
  <si>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</si>
  <si>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</si>
  <si>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</si>
  <si>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</si>
  <si>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</si>
  <si>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</si>
  <si>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</si>
  <si>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</si>
  <si>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</si>
  <si>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</si>
  <si>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</si>
  <si>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</si>
  <si>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</si>
  <si>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</si>
  <si>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</si>
  <si>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</si>
  <si>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</si>
  <si>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</si>
  <si>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</si>
  <si>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</si>
  <si>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</si>
  <si>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</si>
  <si>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</si>
  <si>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</si>
  <si>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</si>
  <si>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</si>
  <si>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</si>
  <si>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</si>
  <si>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</si>
  <si>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</si>
  <si>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</si>
  <si>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</si>
  <si>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</si>
  <si>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</si>
  <si>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</si>
  <si>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</si>
  <si>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</si>
  <si>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</si>
  <si>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</si>
  <si>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</si>
  <si>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</si>
  <si>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</si>
  <si>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</si>
  <si>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</si>
  <si>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</si>
  <si>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</si>
  <si>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</si>
  <si>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</si>
  <si>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</si>
  <si>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</si>
  <si>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</si>
  <si>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</si>
  <si>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</si>
  <si>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</si>
  <si>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</si>
  <si>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</si>
  <si>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</si>
  <si>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</si>
  <si>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</si>
  <si>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</si>
  <si>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</si>
  <si>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</si>
  <si>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</si>
  <si>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</si>
  <si>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</si>
  <si>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</si>
  <si>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</si>
  <si>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</si>
  <si>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</si>
  <si>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</si>
  <si>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</si>
  <si>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</si>
  <si>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</si>
  <si>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</si>
  <si>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</si>
  <si>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</si>
  <si>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</si>
  <si>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</si>
  <si>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</si>
  <si>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</si>
  <si>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</si>
  <si>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</si>
  <si>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</si>
  <si>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</si>
  <si>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</si>
  <si>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</si>
  <si>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</si>
  <si>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</si>
  <si>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</si>
  <si>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</si>
  <si>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</si>
  <si>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</si>
  <si>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</si>
  <si>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</si>
  <si>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</si>
  <si>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</si>
  <si>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</si>
  <si>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</si>
  <si>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</si>
  <si>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</si>
  <si>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</si>
  <si>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</si>
  <si>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</si>
  <si>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</si>
  <si>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</si>
  <si>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</si>
  <si>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</si>
  <si>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</si>
  <si>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</si>
  <si>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</si>
  <si>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</si>
  <si>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</si>
  <si>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</si>
  <si>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</si>
  <si>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</si>
  <si>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</si>
  <si>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</si>
  <si>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</si>
  <si>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</si>
  <si>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</si>
  <si>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</si>
  <si>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</si>
  <si>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</si>
  <si>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</si>
  <si>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</si>
  <si>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</si>
  <si>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</si>
  <si>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</si>
  <si>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</si>
  <si>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</si>
  <si>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</si>
  <si>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</si>
  <si>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</si>
  <si>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</si>
  <si>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</si>
  <si>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</si>
  <si>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</si>
  <si>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</si>
  <si>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</si>
  <si>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</si>
  <si>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</si>
  <si>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</si>
  <si>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</si>
  <si>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</si>
  <si>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</si>
  <si>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</si>
  <si>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</si>
  <si>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</si>
  <si>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</si>
  <si>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</si>
  <si>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</si>
  <si>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</si>
  <si>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</si>
  <si>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</si>
  <si>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</si>
  <si>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</si>
  <si>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</si>
  <si>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</si>
  <si>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</si>
  <si>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</si>
  <si>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</si>
  <si>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</si>
  <si>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</si>
  <si>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</si>
  <si>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</si>
  <si>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</si>
  <si>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</si>
  <si>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</si>
  <si>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</si>
  <si>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</si>
  <si>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</si>
  <si>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</si>
  <si>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</si>
  <si>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</si>
  <si>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</si>
  <si>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</si>
  <si>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</si>
  <si>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</si>
  <si>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</si>
  <si>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</si>
  <si>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</si>
  <si>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</si>
  <si>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</si>
  <si>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</si>
  <si>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</si>
  <si>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</si>
  <si>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</si>
  <si>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</si>
  <si>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</si>
  <si>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</si>
  <si>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</si>
  <si>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</si>
  <si>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</si>
  <si>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</si>
  <si>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</si>
  <si>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</si>
  <si>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</si>
  <si>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</si>
  <si>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</si>
  <si>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</si>
  <si>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</si>
  <si>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</si>
  <si>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</si>
  <si>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</si>
  <si>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</si>
  <si>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</si>
  <si>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</si>
  <si>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</si>
  <si>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</si>
  <si>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</si>
  <si>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</si>
  <si>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</si>
  <si>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</si>
  <si>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</si>
  <si>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</si>
  <si>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</si>
  <si>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</si>
  <si>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</si>
  <si>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</si>
  <si>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</si>
  <si>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</si>
  <si>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</si>
  <si>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</si>
  <si>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</si>
  <si>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</si>
  <si>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</si>
  <si>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</si>
  <si>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</si>
  <si>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</si>
  <si>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</si>
  <si>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</si>
  <si>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</si>
  <si>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</si>
  <si>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</si>
  <si>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</si>
  <si>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</si>
  <si>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</si>
  <si>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</si>
  <si>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</si>
  <si>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</si>
  <si>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</si>
  <si>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</si>
  <si>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</si>
  <si>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</si>
  <si>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</si>
  <si>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</si>
  <si>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</si>
  <si>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</si>
  <si>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</si>
  <si>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</si>
  <si>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</si>
  <si>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</si>
  <si>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</si>
  <si>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</si>
  <si>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</si>
  <si>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</si>
  <si>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</si>
  <si>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</si>
  <si>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</si>
  <si>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</si>
  <si>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</si>
  <si>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</si>
  <si>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</si>
  <si>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</si>
  <si>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</si>
  <si>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</si>
  <si>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</si>
  <si>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</si>
  <si>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</si>
  <si>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</si>
  <si>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</si>
  <si>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</si>
  <si>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</si>
  <si>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</si>
  <si>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</si>
  <si>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</si>
  <si>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</si>
  <si>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</si>
  <si>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</si>
  <si>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</si>
  <si>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</si>
  <si>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</si>
  <si>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</si>
  <si>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</si>
  <si>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</si>
  <si>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</si>
  <si>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</si>
  <si>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</si>
  <si>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</si>
  <si>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</si>
  <si>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</si>
  <si>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</si>
  <si>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</si>
  <si>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</si>
  <si>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</si>
  <si>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</si>
  <si>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</si>
  <si>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</si>
  <si>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</si>
  <si>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</si>
  <si>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</si>
  <si>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</si>
  <si>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</si>
  <si>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</si>
  <si>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</si>
  <si>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</si>
  <si>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</si>
  <si>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</si>
  <si>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</si>
  <si>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</si>
  <si>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</si>
  <si>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</si>
  <si>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</si>
  <si>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</si>
  <si>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</si>
  <si>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</si>
  <si>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</si>
  <si>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</si>
  <si>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</si>
  <si>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</si>
  <si>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</si>
  <si>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</si>
  <si>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</si>
  <si>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</si>
  <si>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</si>
  <si>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</si>
  <si>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</si>
  <si>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</si>
  <si>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</si>
  <si>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</si>
  <si>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</si>
  <si>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</si>
  <si>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</si>
  <si>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</si>
  <si>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</si>
  <si>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</si>
  <si>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</si>
  <si>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</si>
  <si>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</si>
  <si>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</si>
  <si>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</si>
  <si>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</si>
  <si>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</si>
  <si>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</si>
  <si>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</si>
  <si>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</si>
  <si>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</si>
  <si>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</si>
  <si>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</si>
  <si>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</si>
  <si>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</si>
  <si>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</si>
  <si>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</si>
  <si>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</si>
  <si>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</si>
  <si>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</si>
  <si>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</si>
  <si>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</si>
  <si>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</si>
  <si>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</si>
  <si>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</si>
  <si>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</si>
  <si>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</si>
  <si>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</si>
  <si>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</si>
  <si>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</si>
  <si>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</si>
  <si>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</si>
  <si>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</si>
  <si>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</si>
  <si>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</si>
  <si>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</si>
  <si>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</si>
  <si>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</si>
  <si>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</si>
  <si>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</si>
  <si>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</si>
  <si>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</si>
  <si>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</si>
  <si>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</si>
  <si>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</si>
  <si>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</si>
  <si>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</si>
  <si>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</si>
  <si>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</si>
  <si>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</si>
  <si>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</si>
  <si>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</si>
  <si>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</si>
  <si>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</si>
  <si>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</si>
  <si>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</si>
  <si>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</si>
  <si>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</si>
  <si>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</si>
  <si>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</si>
  <si>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</si>
  <si>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</si>
  <si>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</si>
  <si>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</si>
  <si>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</si>
  <si>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</si>
  <si>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</si>
  <si>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</si>
  <si>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</si>
  <si>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</si>
  <si>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</si>
  <si>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</si>
  <si>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</si>
  <si>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</si>
  <si>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</si>
  <si>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</si>
  <si>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</si>
  <si>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</si>
  <si>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</si>
  <si>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</si>
  <si>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</si>
  <si>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</si>
  <si>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</si>
  <si>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</si>
  <si>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</si>
  <si>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</si>
  <si>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</si>
  <si>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</si>
  <si>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</si>
  <si>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</si>
  <si>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</si>
  <si>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</si>
  <si>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</si>
  <si>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</si>
  <si>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</si>
  <si>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</si>
  <si>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</si>
  <si>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</si>
  <si>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</si>
  <si>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</si>
  <si>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</si>
  <si>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</si>
  <si>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</si>
  <si>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</si>
  <si>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</si>
  <si>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</si>
  <si>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</si>
  <si>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</si>
  <si>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</si>
  <si>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</si>
  <si>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</si>
  <si>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</si>
  <si>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</si>
  <si>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</si>
  <si>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</si>
  <si>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</si>
  <si>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</si>
  <si>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</si>
  <si>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</si>
  <si>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</si>
  <si>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</si>
  <si>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</si>
  <si>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</si>
  <si>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</si>
  <si>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</si>
  <si>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</si>
  <si>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</si>
  <si>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</si>
  <si>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</si>
  <si>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</si>
  <si>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</si>
  <si>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</si>
  <si>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</si>
  <si>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</si>
  <si>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</si>
  <si>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</si>
  <si>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</si>
  <si>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</si>
  <si>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</si>
  <si>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</si>
  <si>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</si>
  <si>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</si>
  <si>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</si>
  <si>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</si>
  <si>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</si>
  <si>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</si>
  <si>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</si>
  <si>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</si>
  <si>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</si>
  <si>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</si>
  <si>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</si>
  <si>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</si>
  <si>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</si>
  <si>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</si>
  <si>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</si>
  <si>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</si>
  <si>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</si>
  <si>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</si>
  <si>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</si>
  <si>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</si>
  <si>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</si>
  <si>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</si>
  <si>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</si>
  <si>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</si>
  <si>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</si>
  <si>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</si>
  <si>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</si>
  <si>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</si>
  <si>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</si>
  <si>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</si>
  <si>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</si>
  <si>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</si>
  <si>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</si>
  <si>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</si>
  <si>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</si>
  <si>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</si>
  <si>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</si>
  <si>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</si>
  <si>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</si>
  <si>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</si>
  <si>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</si>
  <si>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</si>
  <si>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</si>
  <si>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</si>
  <si>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</si>
  <si>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</si>
  <si>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</si>
  <si>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</si>
  <si>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</si>
  <si>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</si>
  <si>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</si>
  <si>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</si>
  <si>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</si>
  <si>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</si>
  <si>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</si>
  <si>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</si>
  <si>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</si>
  <si>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</si>
  <si>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</si>
  <si>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</si>
  <si>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</si>
  <si>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</si>
  <si>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</si>
  <si>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</si>
  <si>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</si>
  <si>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</si>
  <si>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</si>
  <si>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</si>
  <si>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</si>
  <si>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</si>
  <si>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</si>
  <si>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</si>
  <si>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</si>
  <si>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</si>
  <si>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</si>
  <si>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</si>
  <si>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</si>
  <si>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</si>
  <si>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</si>
  <si>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</si>
  <si>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</si>
  <si>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</si>
  <si>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</si>
  <si>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</si>
  <si>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</si>
  <si>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</si>
  <si>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</si>
  <si>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</si>
  <si>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</si>
  <si>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</si>
  <si>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</si>
  <si>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</si>
  <si>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</si>
  <si>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</si>
  <si>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</si>
  <si>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</si>
  <si>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</si>
  <si>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</si>
  <si>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</si>
  <si>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</si>
  <si>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</si>
  <si>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</si>
  <si>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</si>
  <si>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</si>
  <si>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</si>
  <si>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</si>
  <si>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</si>
  <si>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</si>
  <si>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</si>
  <si>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</si>
  <si>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</si>
  <si>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</si>
  <si>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</si>
  <si>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</si>
  <si>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</si>
  <si>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</si>
  <si>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</si>
  <si>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</si>
  <si>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</si>
  <si>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</si>
  <si>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</si>
  <si>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</si>
  <si>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</si>
  <si>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</si>
  <si>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</si>
  <si>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</si>
  <si>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</si>
  <si>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</si>
  <si>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</si>
  <si>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</si>
  <si>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</si>
  <si>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</si>
  <si>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</si>
  <si>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</si>
  <si>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</si>
  <si>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</si>
  <si>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</si>
  <si>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</si>
  <si>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</si>
  <si>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</si>
  <si>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</si>
  <si>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</si>
  <si>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</si>
  <si>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</si>
  <si>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</si>
  <si>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</si>
  <si>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</si>
  <si>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</si>
  <si>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</si>
  <si>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</si>
  <si>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</si>
  <si>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</si>
  <si>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</si>
  <si>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</si>
  <si>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</si>
  <si>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</si>
  <si>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</si>
  <si>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</si>
  <si>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</si>
  <si>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</si>
  <si>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</si>
  <si>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</si>
  <si>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</si>
  <si>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</si>
  <si>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</si>
  <si>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</si>
  <si>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</si>
  <si>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</si>
  <si>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</si>
  <si>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</si>
  <si>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</si>
  <si>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</si>
  <si>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</si>
  <si>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</si>
  <si>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</si>
  <si>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</si>
  <si>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</si>
  <si>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</si>
  <si>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</si>
  <si>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</si>
  <si>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</si>
  <si>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</si>
  <si>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</si>
  <si>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</si>
  <si>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</si>
  <si>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</si>
  <si>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</si>
  <si>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</si>
  <si>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</si>
  <si>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</si>
  <si>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</si>
  <si>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</si>
  <si>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</si>
  <si>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</si>
  <si>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</si>
  <si>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</si>
  <si>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</si>
  <si>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</si>
  <si>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</si>
  <si>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</si>
  <si>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</si>
  <si>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</si>
  <si>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</si>
  <si>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</si>
  <si>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</si>
  <si>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</si>
  <si>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</si>
  <si>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</si>
  <si>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</si>
  <si>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</si>
  <si>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</si>
  <si>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</si>
  <si>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</si>
  <si>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</si>
  <si>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</si>
  <si>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</si>
  <si>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</si>
  <si>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</si>
  <si>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</si>
  <si>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</si>
  <si>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</si>
  <si>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</si>
  <si>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</si>
  <si>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</si>
  <si>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</si>
  <si>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</si>
  <si>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</si>
  <si>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</si>
  <si>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</si>
  <si>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</si>
  <si>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</si>
  <si>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</si>
  <si>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</si>
  <si>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</si>
  <si>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</si>
  <si>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</si>
  <si>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</si>
  <si>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</si>
  <si>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</si>
  <si>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</si>
  <si>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</si>
  <si>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</si>
  <si>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</si>
  <si>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</si>
  <si>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</si>
  <si>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</si>
  <si>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</si>
  <si>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</si>
  <si>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</si>
  <si>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</si>
  <si>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</si>
  <si>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</si>
  <si>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</si>
  <si>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</si>
  <si>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</si>
  <si>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</si>
  <si>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</si>
  <si>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</si>
  <si>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</si>
  <si>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</si>
  <si>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</si>
  <si>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</si>
  <si>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</si>
  <si>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</si>
  <si>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</si>
  <si>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</si>
  <si>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</si>
  <si>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</si>
  <si>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</si>
  <si>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</si>
  <si>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</si>
  <si>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</si>
  <si>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</si>
  <si>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</si>
  <si>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</si>
  <si>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</si>
  <si>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</si>
  <si>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</si>
  <si>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</si>
  <si>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</si>
  <si>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</si>
  <si>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</si>
  <si>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</si>
  <si>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</si>
  <si>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</si>
  <si>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</si>
  <si>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</si>
  <si>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</si>
  <si>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</si>
  <si>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</si>
  <si>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</si>
  <si>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</si>
  <si>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</si>
  <si>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</si>
  <si>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</si>
  <si>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</si>
  <si>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</si>
  <si>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</si>
  <si>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</si>
  <si>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</si>
  <si>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</si>
  <si>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</si>
  <si>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</si>
  <si>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</si>
  <si>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</si>
  <si>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</si>
  <si>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</si>
  <si>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</si>
  <si>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</si>
  <si>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</si>
  <si>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</si>
  <si>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</si>
  <si>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</si>
  <si>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</si>
  <si>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</si>
  <si>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</si>
  <si>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</si>
  <si>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</si>
  <si>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</si>
  <si>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</si>
  <si>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</si>
  <si>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</si>
  <si>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</si>
  <si>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</si>
  <si>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</si>
  <si>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</si>
  <si>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</si>
  <si>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</si>
  <si>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</si>
  <si>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</si>
  <si>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</si>
  <si>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</si>
  <si>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</si>
  <si>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</si>
  <si>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</si>
  <si>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</si>
  <si>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</si>
  <si>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</si>
  <si>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</si>
  <si>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</si>
  <si>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</si>
  <si>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</si>
  <si>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</si>
  <si>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</si>
  <si>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</si>
  <si>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</si>
  <si>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</si>
  <si>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</si>
  <si>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</si>
  <si>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</si>
  <si>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</si>
  <si>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</si>
  <si>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</si>
  <si>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</si>
  <si>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</si>
  <si>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</si>
  <si>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</si>
  <si>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</si>
  <si>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</si>
  <si>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</si>
  <si>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</si>
  <si>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</si>
  <si>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</si>
  <si>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</si>
  <si>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</si>
  <si>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</si>
  <si>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</si>
  <si>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</si>
  <si>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</si>
  <si>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</si>
  <si>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</si>
  <si>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</si>
  <si>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</si>
  <si>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</si>
  <si>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</si>
  <si>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</si>
  <si>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</si>
  <si>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</si>
  <si>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</si>
  <si>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</si>
  <si>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</si>
  <si>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</si>
  <si>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</si>
  <si>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</si>
  <si>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</si>
  <si>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</si>
  <si>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</si>
  <si>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</si>
  <si>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</si>
  <si>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</si>
  <si>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</si>
  <si>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</si>
  <si>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</si>
  <si>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</si>
  <si>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</si>
  <si>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</si>
  <si>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</si>
  <si>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</si>
  <si>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</si>
  <si>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</si>
  <si>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</si>
  <si>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</si>
  <si>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</si>
  <si>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</si>
  <si>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</si>
  <si>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</si>
  <si>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</si>
  <si>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</si>
  <si>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</si>
  <si>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</si>
  <si>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</si>
  <si>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</si>
  <si>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</si>
  <si>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</si>
  <si>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</si>
  <si>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</si>
  <si>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</si>
  <si>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</si>
  <si>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</si>
  <si>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</si>
  <si>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</si>
  <si>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</si>
  <si>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</si>
  <si>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</si>
  <si>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</si>
  <si>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</si>
  <si>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</si>
  <si>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</si>
  <si>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</si>
  <si>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</si>
  <si>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</si>
  <si>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</si>
  <si>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</si>
  <si>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</si>
  <si>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</si>
  <si>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</si>
  <si>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</si>
  <si>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</si>
  <si>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</si>
  <si>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</si>
  <si>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</si>
  <si>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</si>
  <si>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</si>
  <si>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</si>
  <si>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</si>
  <si>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</si>
  <si>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</si>
  <si>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</si>
  <si>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</si>
  <si>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</si>
  <si>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</si>
  <si>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</si>
  <si>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</si>
  <si>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</si>
  <si>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</si>
  <si>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</si>
  <si>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</si>
  <si>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</si>
  <si>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</si>
  <si>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</si>
  <si>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</si>
  <si>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</si>
  <si>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</si>
  <si>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</si>
  <si>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</si>
  <si>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</si>
  <si>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</si>
  <si>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</si>
  <si>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</si>
  <si>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</si>
  <si>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</si>
  <si>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</si>
  <si>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</si>
  <si>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</si>
  <si>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</si>
  <si>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</si>
  <si>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</si>
  <si>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</si>
  <si>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</si>
  <si>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</si>
  <si>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</si>
  <si>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</si>
  <si>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</si>
  <si>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</si>
  <si>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</si>
  <si>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</si>
  <si>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</si>
  <si>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</si>
  <si>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</si>
  <si>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</si>
  <si>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</si>
  <si>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</si>
  <si>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</si>
  <si>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</si>
  <si>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</si>
  <si>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</si>
  <si>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</si>
  <si>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</si>
  <si>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</si>
  <si>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</si>
  <si>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</si>
  <si>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</si>
  <si>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</si>
  <si>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</si>
  <si>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</si>
  <si>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</si>
  <si>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</si>
  <si>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</si>
  <si>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</si>
  <si>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</si>
  <si>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</si>
  <si>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</si>
  <si>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</si>
  <si>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</si>
  <si>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</si>
  <si>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</si>
  <si>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</si>
  <si>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</si>
  <si>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</si>
  <si>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</si>
  <si>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</si>
  <si>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</si>
  <si>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</si>
  <si>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</si>
  <si>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</si>
  <si>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</si>
  <si>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</si>
  <si>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</si>
  <si>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</si>
  <si>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</si>
  <si>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</si>
  <si>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</si>
  <si>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</si>
  <si>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</si>
  <si>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</si>
  <si>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</si>
  <si>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</si>
  <si>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</si>
  <si>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</si>
  <si>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</si>
  <si>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</si>
  <si>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</si>
  <si>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</si>
  <si>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</si>
  <si>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</si>
  <si>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</si>
  <si>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</si>
  <si>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</si>
  <si>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</si>
  <si>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</si>
  <si>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</si>
  <si>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</si>
  <si>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</si>
  <si>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</si>
  <si>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</si>
  <si>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</si>
  <si>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</si>
  <si>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</si>
  <si>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</si>
  <si>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</si>
  <si>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</si>
  <si>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</si>
  <si>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</si>
  <si>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</si>
  <si>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</si>
  <si>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</si>
  <si>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</si>
  <si>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</si>
  <si>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</si>
  <si>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</si>
  <si>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</si>
  <si>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</si>
  <si>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</si>
  <si>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</si>
  <si>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</si>
  <si>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</si>
  <si>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</si>
  <si>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</si>
  <si>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</si>
  <si>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</si>
  <si>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</si>
  <si>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</si>
  <si>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</si>
  <si>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</si>
  <si>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</si>
  <si>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</si>
  <si>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</si>
  <si>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</si>
  <si>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</si>
  <si>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</si>
  <si>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</si>
  <si>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</si>
  <si>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</si>
  <si>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</si>
  <si>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</si>
  <si>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</si>
  <si>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</si>
  <si>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</si>
  <si>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</si>
  <si>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</si>
  <si>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</si>
  <si>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</si>
  <si>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</si>
  <si>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</si>
  <si>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</si>
  <si>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</si>
  <si>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</si>
  <si>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</si>
  <si>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</si>
  <si>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</si>
  <si>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</si>
  <si>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</si>
  <si>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</si>
  <si>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</si>
  <si>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</si>
  <si>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</si>
  <si>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</si>
  <si>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</si>
  <si>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</si>
  <si>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</si>
  <si>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</si>
  <si>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</si>
  <si>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</si>
  <si>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</si>
  <si>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</si>
  <si>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</si>
  <si>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</si>
  <si>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</si>
  <si>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</si>
  <si>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</si>
  <si>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</si>
  <si>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</si>
  <si>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</si>
  <si>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</si>
  <si>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</si>
  <si>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</si>
  <si>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</si>
  <si>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</si>
  <si>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</si>
  <si>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</si>
  <si>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</si>
  <si>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</si>
  <si>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</si>
  <si>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</si>
  <si>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</si>
  <si>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</si>
  <si>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</si>
  <si>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</si>
  <si>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</si>
  <si>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</si>
  <si>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</si>
  <si>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</si>
  <si>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</si>
  <si>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</si>
  <si>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</si>
  <si>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</si>
  <si>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</si>
  <si>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</si>
  <si>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</si>
  <si>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</si>
  <si>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</si>
  <si>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</si>
  <si>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</si>
  <si>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</si>
  <si>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</si>
  <si>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</si>
  <si>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</si>
  <si>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</si>
  <si>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</si>
  <si>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</si>
  <si>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</si>
  <si>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</si>
  <si>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</si>
  <si>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</si>
  <si>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</si>
  <si>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</si>
  <si>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</si>
  <si>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</si>
  <si>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</si>
  <si>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</si>
  <si>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</si>
  <si>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</si>
  <si>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</si>
  <si>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</si>
  <si>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</si>
  <si>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</si>
  <si>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</si>
  <si>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</si>
  <si>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</si>
  <si>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</si>
  <si>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</si>
  <si>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</si>
  <si>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</si>
  <si>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</si>
  <si>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</si>
  <si>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</si>
  <si>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</si>
  <si>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</si>
  <si>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</si>
  <si>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</si>
  <si>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</si>
  <si>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</si>
  <si>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</si>
  <si>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</si>
  <si>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</si>
  <si>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</si>
  <si>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</si>
  <si>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</si>
  <si>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</si>
  <si>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</si>
  <si>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</si>
  <si>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</si>
  <si>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</si>
  <si>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</si>
  <si>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</si>
  <si>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</si>
  <si>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</si>
  <si>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</si>
  <si>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</si>
  <si>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</si>
  <si>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</si>
  <si>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</si>
  <si>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</si>
  <si>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</si>
  <si>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</si>
  <si>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</si>
  <si>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</si>
  <si>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</si>
  <si>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</si>
  <si>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</si>
  <si>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</si>
  <si>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</si>
  <si>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</si>
  <si>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</si>
  <si>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</si>
  <si>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</si>
  <si>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</si>
  <si>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</si>
  <si>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</si>
  <si>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</si>
  <si>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</si>
  <si>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</si>
  <si>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</si>
  <si>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</si>
  <si>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</si>
  <si>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</si>
  <si>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</si>
  <si>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</si>
  <si>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</si>
  <si>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</si>
  <si>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</si>
  <si>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</si>
  <si>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</si>
  <si>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</si>
  <si>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</si>
  <si>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</si>
  <si>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</si>
  <si>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</si>
  <si>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</si>
  <si>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</si>
  <si>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</si>
  <si>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</si>
  <si>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</si>
  <si>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</si>
  <si>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</si>
  <si>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</si>
  <si>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</si>
  <si>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</si>
  <si>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</si>
  <si>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</si>
  <si>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</si>
  <si>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</si>
  <si>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</si>
  <si>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</si>
  <si>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</si>
  <si>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</si>
  <si>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</si>
  <si>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</si>
  <si>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</si>
  <si>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</si>
  <si>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</si>
  <si>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</si>
  <si>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</si>
  <si>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</si>
  <si>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</si>
  <si>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</si>
  <si>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</si>
  <si>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</si>
  <si>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</si>
  <si>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</si>
  <si>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</si>
  <si>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</si>
  <si>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</si>
  <si>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</si>
  <si>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</si>
  <si>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</si>
  <si>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</si>
  <si>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</si>
  <si>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</si>
  <si>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</si>
  <si>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</si>
  <si>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</si>
  <si>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</si>
  <si>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</si>
  <si>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</si>
  <si>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</si>
  <si>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</si>
  <si>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</si>
  <si>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</si>
  <si>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</si>
  <si>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</si>
  <si>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</si>
  <si>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</si>
  <si>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</si>
  <si>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</si>
  <si>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</si>
  <si>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</si>
  <si>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</si>
  <si>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</si>
  <si>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</si>
  <si>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</si>
  <si>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</si>
  <si>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</si>
  <si>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</si>
  <si>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</si>
  <si>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</si>
  <si>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</si>
  <si>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</si>
  <si>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</si>
  <si>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</si>
  <si>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</si>
  <si>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</si>
  <si>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</si>
  <si>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</si>
  <si>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</si>
  <si>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</si>
  <si>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</si>
  <si>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</si>
  <si>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</si>
  <si>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</si>
  <si>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</si>
  <si>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</si>
  <si>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</si>
  <si>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</si>
  <si>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</si>
  <si>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</si>
  <si>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</si>
  <si>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</si>
  <si>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</si>
  <si>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</si>
  <si>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</si>
  <si>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</si>
  <si>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</si>
  <si>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</si>
  <si>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</si>
  <si>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</si>
  <si>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</si>
  <si>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</si>
  <si>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</si>
  <si>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</si>
  <si>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</si>
  <si>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</si>
  <si>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</si>
  <si>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</si>
  <si>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</si>
  <si>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</si>
  <si>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</si>
  <si>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</si>
  <si>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</si>
  <si>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</si>
  <si>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</si>
  <si>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</si>
  <si>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</si>
  <si>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</si>
  <si>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</si>
  <si>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</si>
  <si>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</si>
  <si>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</si>
  <si>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</si>
  <si>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</si>
  <si>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</si>
  <si>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</si>
  <si>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</si>
  <si>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</si>
  <si>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</si>
  <si>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</si>
  <si>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</si>
  <si>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</si>
  <si>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</si>
  <si>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</si>
  <si>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</si>
  <si>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</si>
  <si>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</si>
  <si>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</si>
  <si>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</si>
  <si>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</si>
  <si>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</si>
  <si>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</si>
  <si>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</si>
  <si>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</si>
  <si>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</si>
  <si>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</si>
  <si>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</si>
  <si>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</si>
  <si>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</si>
  <si>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</si>
  <si>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</si>
  <si>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</si>
  <si>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</si>
  <si>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</si>
  <si>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</si>
  <si>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</si>
  <si>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</si>
  <si>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</si>
  <si>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</si>
  <si>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</si>
  <si>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</si>
  <si>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</si>
  <si>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</si>
  <si>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</si>
  <si>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</si>
  <si>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</si>
  <si>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</si>
  <si>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</si>
  <si>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</si>
  <si>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</si>
  <si>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</si>
  <si>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</si>
  <si>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</si>
  <si>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</si>
  <si>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</si>
  <si>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</si>
  <si>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</si>
  <si>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</si>
  <si>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</si>
  <si>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</si>
  <si>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</si>
  <si>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</si>
  <si>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</si>
  <si>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</si>
  <si>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</si>
  <si>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</si>
  <si>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</si>
  <si>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</si>
  <si>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</si>
  <si>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</si>
  <si>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</si>
  <si>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</si>
  <si>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</si>
  <si>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</si>
  <si>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</si>
  <si>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</si>
  <si>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</si>
  <si>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</si>
  <si>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</si>
  <si>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</si>
  <si>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</si>
  <si>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</si>
  <si>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</si>
  <si>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</si>
  <si>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</si>
  <si>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</si>
  <si>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</si>
  <si>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</si>
  <si>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</si>
  <si>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</si>
  <si>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</si>
  <si>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</si>
  <si>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</si>
  <si>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</si>
  <si>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</si>
  <si>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</si>
  <si>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</si>
  <si>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</si>
  <si>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</si>
  <si>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</si>
  <si>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</si>
  <si>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</si>
  <si>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</si>
  <si>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</si>
  <si>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</si>
  <si>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</si>
  <si>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</si>
  <si>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</si>
  <si>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</si>
  <si>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</si>
  <si>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</si>
  <si>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</si>
  <si>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</si>
  <si>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</si>
  <si>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</si>
  <si>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</si>
  <si>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</si>
  <si>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</si>
  <si>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</si>
  <si>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</si>
  <si>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</si>
  <si>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</si>
  <si>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</si>
  <si>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</si>
  <si>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</si>
  <si>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</si>
  <si>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</si>
  <si>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</si>
  <si>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</si>
  <si>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</si>
  <si>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</si>
  <si>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</si>
  <si>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</si>
  <si>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</si>
  <si>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</si>
  <si>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</si>
  <si>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</si>
  <si>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</si>
  <si>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</si>
  <si>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</si>
  <si>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</si>
  <si>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</si>
  <si>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</si>
  <si>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</si>
  <si>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</si>
  <si>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</si>
  <si>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</si>
  <si>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</si>
  <si>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</si>
  <si>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</si>
  <si>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</si>
  <si>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</si>
  <si>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</si>
  <si>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</si>
  <si>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</si>
  <si>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</si>
  <si>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</si>
  <si>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</si>
  <si>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</si>
  <si>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</si>
  <si>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</si>
  <si>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</si>
  <si>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</si>
  <si>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</si>
  <si>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</si>
  <si>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</si>
  <si>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</si>
  <si>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</si>
  <si>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</si>
  <si>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</si>
  <si>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</si>
  <si>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</si>
  <si>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</si>
  <si>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</si>
  <si>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</si>
  <si>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</si>
  <si>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</si>
  <si>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</si>
  <si>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</si>
  <si>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</si>
  <si>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</si>
  <si>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</si>
  <si>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</si>
  <si>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</si>
  <si>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</si>
  <si>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</si>
  <si>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</si>
  <si>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</si>
  <si>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</si>
  <si>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</si>
  <si>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</si>
  <si>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</si>
  <si>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</si>
  <si>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</si>
  <si>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</si>
  <si>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</si>
  <si>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</si>
  <si>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</si>
  <si>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</si>
  <si>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</si>
  <si>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</si>
  <si>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</si>
  <si>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</si>
  <si>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</si>
  <si>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</si>
  <si>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</si>
  <si>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</si>
  <si>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</si>
  <si>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</si>
  <si>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</si>
  <si>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</si>
  <si>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</si>
  <si>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</si>
  <si>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</si>
  <si>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</si>
  <si>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</si>
  <si>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</si>
  <si>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</si>
  <si>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</si>
  <si>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</si>
  <si>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</si>
  <si>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</si>
  <si>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</si>
  <si>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</si>
  <si>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</si>
  <si>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</si>
  <si>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</si>
  <si>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</si>
  <si>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</si>
  <si>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</si>
  <si>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</si>
  <si>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</si>
  <si>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</si>
  <si>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</si>
  <si>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</si>
  <si>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</si>
  <si>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</si>
  <si>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</si>
  <si>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</si>
  <si>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</si>
  <si>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</si>
  <si>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</si>
  <si>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</si>
  <si>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</si>
  <si>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</si>
  <si>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</si>
  <si>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</si>
  <si>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</si>
  <si>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</si>
  <si>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</si>
  <si>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</si>
  <si>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</si>
  <si>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</si>
  <si>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</si>
  <si>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</si>
  <si>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</si>
  <si>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</si>
  <si>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</si>
  <si>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</si>
  <si>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</si>
  <si>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</si>
  <si>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</si>
  <si>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</si>
  <si>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</si>
  <si>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</si>
  <si>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</si>
  <si>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</si>
  <si>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</si>
  <si>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</si>
  <si>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</si>
  <si>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</si>
  <si>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</si>
  <si>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</si>
  <si>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</si>
  <si>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</si>
  <si>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</si>
  <si>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</si>
  <si>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</si>
  <si>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</si>
  <si>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</si>
  <si>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</si>
  <si>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</si>
  <si>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</si>
  <si>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</si>
  <si>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</si>
  <si>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</si>
  <si>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</si>
  <si>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</si>
  <si>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</si>
  <si>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</si>
  <si>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</si>
  <si>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</si>
  <si>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</si>
  <si>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</si>
  <si>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</si>
  <si>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</si>
  <si>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</si>
  <si>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</si>
  <si>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</si>
  <si>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</si>
  <si>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</si>
  <si>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</si>
  <si>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</si>
  <si>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</si>
  <si>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</si>
  <si>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</si>
  <si>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</si>
  <si>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</si>
  <si>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</si>
  <si>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</si>
  <si>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</si>
  <si>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</si>
  <si>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</si>
  <si>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</si>
  <si>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</si>
  <si>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</si>
  <si>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</si>
  <si>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</si>
  <si>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</si>
  <si>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</si>
  <si>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</si>
  <si>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</si>
  <si>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</si>
  <si>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</si>
  <si>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</si>
  <si>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</si>
  <si>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</si>
  <si>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</si>
  <si>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</si>
  <si>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</si>
  <si>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</si>
  <si>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</si>
  <si>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</si>
  <si>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</si>
  <si>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</si>
  <si>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</si>
  <si>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</si>
  <si>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</si>
  <si>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</si>
  <si>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</si>
  <si>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</si>
  <si>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</si>
  <si>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</si>
  <si>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</si>
  <si>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</si>
  <si>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</si>
  <si>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</si>
  <si>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</si>
  <si>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</si>
  <si>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</si>
  <si>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</si>
  <si>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</si>
  <si>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</si>
  <si>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</si>
  <si>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</si>
  <si>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</si>
  <si>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</si>
  <si>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</si>
  <si>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</si>
  <si>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</si>
  <si>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</si>
  <si>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</si>
  <si>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</si>
  <si>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</si>
  <si>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</si>
  <si>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</si>
  <si>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</si>
  <si>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</si>
  <si>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</si>
  <si>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</si>
  <si>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</si>
  <si>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</si>
  <si>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</si>
  <si>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</si>
  <si>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</si>
  <si>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</si>
  <si>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</si>
  <si>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</si>
  <si>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</si>
  <si>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</si>
  <si>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</si>
  <si>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</si>
  <si>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</si>
  <si>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</si>
  <si>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</si>
  <si>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</si>
  <si>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</si>
  <si>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</si>
  <si>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</si>
  <si>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</si>
  <si>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</si>
  <si>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</si>
  <si>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</si>
  <si>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</si>
  <si>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</si>
  <si>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</si>
  <si>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</si>
  <si>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</si>
  <si>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</si>
  <si>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</si>
  <si>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</si>
  <si>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</si>
  <si>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</si>
  <si>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</si>
  <si>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</si>
  <si>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</si>
  <si>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</si>
  <si>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</si>
  <si>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</si>
  <si>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</si>
  <si>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</si>
  <si>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</si>
  <si>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</si>
  <si>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</si>
  <si>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</si>
  <si>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</si>
  <si>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</si>
  <si>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</si>
  <si>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</si>
  <si>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30 min </t>
  </si>
  <si>
    <t>PCM-20251110-00000584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</si>
  <si>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</si>
  <si>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</si>
  <si>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</si>
  <si>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</si>
  <si>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</si>
  <si>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</si>
  <si>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</si>
  <si>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</si>
  <si>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</si>
  <si>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</si>
  <si>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</si>
  <si>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</si>
  <si>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</si>
  <si>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</si>
  <si>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</si>
  <si>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</si>
  <si>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</si>
  <si>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</si>
  <si>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</si>
  <si>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</si>
  <si>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</si>
  <si>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</si>
  <si>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</si>
  <si>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</si>
  <si>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</si>
  <si>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</si>
  <si>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</si>
  <si>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</si>
  <si>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</si>
  <si>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</si>
  <si>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</si>
  <si>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</si>
  <si>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</si>
  <si>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</si>
  <si>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</si>
  <si>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</si>
  <si>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</si>
  <si>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</si>
  <si>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</si>
  <si>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</si>
  <si>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</si>
  <si>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</si>
  <si>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</si>
  <si>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</si>
  <si>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</si>
  <si>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</si>
  <si>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</si>
  <si>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</si>
  <si>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</si>
  <si>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</si>
  <si>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</si>
  <si>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</si>
  <si>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</si>
  <si>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</si>
  <si>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</si>
  <si>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</si>
  <si>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</si>
  <si>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</si>
  <si>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</si>
  <si>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</si>
  <si>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</si>
  <si>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</si>
  <si>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</si>
  <si>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</si>
  <si>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</si>
  <si>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</si>
  <si>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</si>
  <si>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</si>
  <si>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</si>
  <si>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</si>
  <si>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</si>
  <si>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</si>
  <si>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</si>
  <si>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</si>
  <si>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</si>
  <si>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</si>
  <si>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</si>
  <si>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</si>
  <si>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</si>
  <si>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</si>
  <si>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</si>
  <si>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</si>
  <si>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</si>
  <si>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</si>
  <si>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</si>
  <si>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</si>
  <si>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</si>
  <si>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</si>
  <si>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 xml:space="preserve">site access allowed only after 9 am.team at site checking </t>
  </si>
  <si>
    <t>PCM-20251110-00000546</t>
  </si>
  <si>
    <t xml:space="preserve"> PCM-20250215-00000830 </t>
  </si>
  <si>
    <t>LTE site still down and  site located in aramco area access issue need special permission</t>
  </si>
  <si>
    <t>PCM-20251110-00000479</t>
  </si>
  <si>
    <t>20 min</t>
  </si>
  <si>
    <t>PCM-20251110-00000602</t>
  </si>
  <si>
    <t>60 min</t>
  </si>
  <si>
    <t>PCM-20251110-00000606</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</si>
  <si>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</si>
  <si>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</si>
  <si>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</si>
  <si>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</si>
  <si>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</si>
  <si>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</si>
  <si>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</si>
  <si>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</si>
  <si>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</si>
  <si>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PCM-20251110-00000643</t>
  </si>
  <si>
    <t>major</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</si>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</sst>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0" ca="1" si="0">IFERROR(NOW()-F2,"")</f>
        <v>308.43784652777686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8.2036342588253319E-2</v>
      </c>
      <c r="H3" s="111">
        <v>45971.289155092592</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13230</v>
      </c>
      <c r="E4" s="110" t="s">
        <v>39021</v>
      </c>
      <c r="F4" s="111">
        <v>45971.344976851855</v>
      </c>
      <c r="G4" s="112">
        <f t="shared" ca="1" si="0"/>
        <v>4.1295601848105434E-2</v>
      </c>
      <c r="H4" s="111">
        <v>45971.340196759258</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45971.386272453703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45971.386272453703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45971.386272453703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45971.386272453703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45971.386272453703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45971.386272453703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45971.386272453703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45971.386272453703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45971.386272453703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45971.386272453703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45971.386272453703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45971.386272453703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45971.386272453703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45971.386272453703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45971.386272453703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45971.386272453703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45971.386272453703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45971.386272453703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45971.386272453703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45971.386272453703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45971.386272453703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45971.386272453703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45971.386272453703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45971.386272453703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45971.386272453703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45971.386272453703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45971.386272453703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45971.386272453703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45971.386272453703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45971.386272453703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45971.386272453703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45971.386272453703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45971.386272453703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45971.386272453703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45971.386272453703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45971.386272453703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45971.386272453703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45971.386272453703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ref="G43:G74" ca="1" si="2">IFERROR(NOW()-F43,"")</f>
        <v>45971.386272453703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45971.386272453703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45971.386272453703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45971.386272453703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45971.386272453703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45971.386272453703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45971.386272453703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45971.386272453703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45971.386272453703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45971.386272453703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45971.386272453703</v>
      </c>
      <c r="H53" s="111"/>
      <c r="I53" s="109" t="str">
        <f>IFERROR(VLOOKUP(D53,DB!A:F,6,0),"")</f>
        <v/>
      </c>
      <c r="J53" s="109" t="str">
        <f>IFERROR(VLOOKUP(D53,DB!A:G,7,0),"")</f>
        <v/>
      </c>
      <c r="K53" s="113"/>
      <c r="L53" s="114" t="str">
        <f>IFERROR(VLOOKUP(D53,DB!A:I,9,0),"")</f>
        <v/>
      </c>
    </row>
    <row r="54" spans="1:12" ht="15" customHeight="1">
      <c r="A54" s="117"/>
      <c r="B54" s="118" t="str">
        <f>IFERROR(VLOOKUP(D54,DB!A:K,11,0),"")</f>
        <v/>
      </c>
      <c r="C54" s="118"/>
      <c r="D54" s="118"/>
      <c r="E54" s="119"/>
      <c r="F54" s="120"/>
      <c r="G54" s="121">
        <f t="shared" ca="1" si="2"/>
        <v>45971.386272453703</v>
      </c>
      <c r="H54" s="120"/>
      <c r="I54" s="118" t="str">
        <f>IFERROR(VLOOKUP(D54,DB!A:F,6,0),"")</f>
        <v/>
      </c>
      <c r="J54" s="118" t="str">
        <f>IFERROR(VLOOKUP(D54,DB!A:G,7,0),"")</f>
        <v/>
      </c>
      <c r="K54" s="122"/>
      <c r="L54" s="123" t="str">
        <f>IFERROR(VLOOKUP(D54,DB!A:I,9,0),"")</f>
        <v/>
      </c>
    </row>
  </sheetData>
  <customSheetViews>
    <customSheetView guid="{F6042A99-DD27-4453-835D-0834D95730CC}" filter="1" showAutoFilter="1">
      <pageMargins left="0" right="0" top="0" bottom="0" header="0" footer="0"/>
      <autoFilter ref="B1:M1" xr:uid="{5A95F27D-7863-4D9C-93ED-FBBA2EE6668C}"/>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6" ca="1" si="0">IFERROR(NOW()-F3,"-")</f>
        <v>146.38643449074152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0.19783495370211313</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25972</v>
      </c>
      <c r="E5" s="103"/>
      <c r="F5" s="104"/>
      <c r="G5" s="105">
        <f t="shared" ca="1" si="0"/>
        <v>45971.386272453703</v>
      </c>
      <c r="H5" s="104">
        <v>45971.269837962966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1</v>
      </c>
      <c r="D6" s="18" t="s">
        <v>12914</v>
      </c>
      <c r="E6" s="103" t="s">
        <v>39021</v>
      </c>
      <c r="F6" s="104">
        <v>45971.306087962963</v>
      </c>
      <c r="G6" s="105">
        <f t="shared" ca="1" si="0"/>
        <v>8.0184490740066394E-2</v>
      </c>
      <c r="H6" s="104">
        <v>45971.300138888888</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39115</v>
      </c>
      <c r="B7" s="18" t="str">
        <f>IFERROR(VLOOKUP(D7,DB!A:K,11,0),"")</f>
        <v>R2</v>
      </c>
      <c r="C7" s="18">
        <v>2</v>
      </c>
      <c r="D7" s="18" t="s">
        <v>23689</v>
      </c>
      <c r="E7" s="103" t="s">
        <v>39021</v>
      </c>
      <c r="F7" s="104">
        <v>45971.329745370371</v>
      </c>
      <c r="G7" s="105">
        <f t="shared" ref="G7:G38" ca="1" si="1">IFERROR(NOW()-F7,"-")</f>
        <v>5.6527083332184702E-2</v>
      </c>
      <c r="H7" s="104">
        <v>45971.323993055557</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45971.386272453703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45971.386272453703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45971.386272453703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45971.386272453703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45971.386272453703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45971.386272453703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45971.386272453703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45971.386272453703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45971.386272453703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45971.386272453703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45971.386272453703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45971.386272453703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45971.386272453703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45971.386272453703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45971.386272453703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45971.386272453703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45971.386272453703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45971.386272453703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45971.386272453703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45971.386272453703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45971.386272453703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45971.386272453703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45971.386272453703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45971.386272453703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45971.386272453703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45971.386272453703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45971.386272453703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45971.386272453703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45971.386272453703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45971.386272453703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45971.386272453703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45971.386272453703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45971.386272453703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45971.386272453703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45971.386272453703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45971.386272453703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45971.386272453703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45971.386272453703</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45971.386272453703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45971.386272453703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45971.386272453703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45971.386272453703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45971.386272453703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45971.386272453703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45971.386272453703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45971.386272453703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45971.386272453703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45971.386272453703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45971.386272453703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45971.386272453703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45971.386272453703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45971.386272453703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45971.386272453703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45971.386272453703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45971.386272453703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45971.386272453703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45971.386272453703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45971.386272453703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45971.386272453703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45971.386272453703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45971.386272453703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45971.386272453703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45971.386272453703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45971.386272453703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45971.386272453703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45971.386272453703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45971.386272453703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45971.386272453703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45971.386272453703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45971.386272453703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45971.386272453703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45971.386272453703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45971.386272453703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45971.386272453703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45971.386272453703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45971.386272453703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45971.386272453703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45971.386272453703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45971.386272453703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45971.386272453703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45971.386272453703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45971.386272453703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45971.386272453703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45971.386272453703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45971.386272453703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45971.386272453703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45971.386272453703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45971.386272453703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45971.386272453703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45971.386272453703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45971.386272453703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45971.386272453703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45971.386272453703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45971.386272453703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45971.386272453703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45971.386272453703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45971.386272453703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45971.386272453703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45971.386272453703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45971.386272453703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45971.386272453703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45971.386272453703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45971.386272453703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45971.386272453703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45971.386272453703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45971.386272453703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45971.386272453703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45971.386272453703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45971.386272453703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45971.386272453703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45971.386272453703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45971.386272453703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45971.386272453703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45971.386272453703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45971.386272453703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45971.386272453703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45971.386272453703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45971.386272453703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45971.386272453703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45971.386272453703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45971.386272453703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45971.386272453703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45971.386272453703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45971.386272453703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45971.386272453703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45971.386272453703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45971.386272453703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45971.386272453703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45971.386272453703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45971.386272453703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45971.386272453703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45971.386272453703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45971.386272453703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45971.386272453703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45971.386272453703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45971.386272453703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45971.386272453703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45971.386272453703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45971.386272453703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45971.386272453703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45971.386272453703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45971.386272453703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45971.386272453703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45971.386272453703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45971.386272453703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45971.386272453703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45971.386272453703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45971.386272453703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45971.386272453703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45971.386272453703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45971.386272453703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45971.386272453703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45971.386272453703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45971.386272453703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45971.386272453703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45971.386272453703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45971.386272453703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45971.386272453703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45971.386272453703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45971.386272453703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45971.386272453703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45971.386272453703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45971.386272453703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45971.386272453703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45971.386272453703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45971.386272453703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45971.386272453703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45971.386272453703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45971.386272453703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45971.386272453703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45971.386272453703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45971.386272453703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45971.386272453703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45971.386272453703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45971.386272453703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45971.386272453703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45971.386272453703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45971.386272453703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45971.386272453703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45971.386272453703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45971.386272453703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45971.386272453703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45971.386272453703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45971.386272453703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45971.386272453703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45971.386272453703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45971.386272453703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45971.386272453703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45971.386272453703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45971.386272453703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45971.386272453703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45971.386272453703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45971.386272453703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45971.386272453703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45971.386272453703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45971.386272453703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45971.386272453703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45971.386272453703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45971.386272453703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45971.386272453703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45971.386272453703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45971.386272453703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45971.386272453703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45971.386272453703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45971.386272453703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45971.386272453703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45971.386272453703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45971.386272453703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45971.386272453703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45971.386272453703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45971.386272453703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45971.386272453703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45971.386272453703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45971.386272453703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45971.386272453703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45971.386272453703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45971.386272453703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45971.386272453703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45971.386272453703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45971.386272453703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45971.386272453703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45971.386272453703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45971.386272453703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45971.386272453703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45971.386272453703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45971.386272453703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45971.386272453703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45971.386272453703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45971.386272453703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45971.386272453703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45971.386272453703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45971.386272453703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45971.386272453703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45971.386272453703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45971.386272453703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45971.386272453703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45971.386272453703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45971.386272453703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45971.386272453703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45971.386272453703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45971.386272453703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45971.386272453703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45971.386272453703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45971.386272453703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45971.386272453703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45971.386272453703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45971.386272453703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45971.386272453703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45971.386272453703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45971.386272453703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45971.386272453703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45971.386272453703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45971.386272453703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45971.386272453703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45971.386272453703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45971.386272453703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45971.386272453703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45971.386272453703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45971.386272453703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45971.386272453703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45971.386272453703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45971.386272453703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45971.386272453703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45971.386272453703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45971.386272453703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45971.386272453703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45971.386272453703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45971.386272453703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45971.386272453703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45971.386272453703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45971.386272453703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45971.386272453703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45971.386272453703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45971.386272453703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45971.386272453703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45971.386272453703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45971.386272453703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45971.386272453703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45971.386272453703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45971.386272453703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45971.386272453703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45971.386272453703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45971.386272453703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45971.386272453703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45971.386272453703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45971.386272453703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45971.386272453703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45971.386272453703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45971.386272453703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45971.386272453703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45971.386272453703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45971.386272453703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45971.386272453703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45971.386272453703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45971.386272453703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45971.386272453703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45971.386272453703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45971.386272453703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45971.386272453703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45971.386272453703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45971.386272453703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45971.386272453703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45971.386272453703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45971.386272453703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45971.386272453703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45971.386272453703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45971.386272453703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45971.386272453703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45971.386272453703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45971.386272453703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45971.386272453703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45971.386272453703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45971.386272453703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45971.386272453703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45971.386272453703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45971.386272453703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45971.386272453703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45971.386272453703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45971.386272453703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45971.386272453703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45971.386272453703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45971.386272453703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45971.386272453703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45971.386272453703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45971.386272453703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45971.386272453703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45971.386272453703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45971.386272453703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45971.386272453703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45971.386272453703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45971.386272453703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45971.386272453703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45971.386272453703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45971.386272453703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45971.386272453703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45971.386272453703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45971.386272453703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45971.386272453703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45971.386272453703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45971.386272453703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45971.386272453703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45971.386272453703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45971.386272453703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45971.386272453703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45971.386272453703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45971.386272453703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45971.386272453703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45971.386272453703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45971.386272453703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45971.386272453703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45971.386272453703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45971.386272453703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45971.386272453703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45971.386272453703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45971.386272453703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45971.386272453703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45971.386272453703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45971.386272453703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45971.386272453703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45971.386272453703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45971.386272453703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45971.386272453703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45971.386272453703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45971.386272453703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45971.386272453703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45971.386272453703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45971.386272453703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45971.386272453703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45971.386272453703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45971.386272453703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45971.386272453703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45971.386272453703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45971.386272453703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45971.386272453703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45971.386272453703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45971.386272453703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45971.386272453703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45971.386272453703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45971.386272453703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45971.386272453703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45971.386272453703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45971.386272453703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45971.386272453703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45971.386272453703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45971.386272453703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45971.386272453703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45971.386272453703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45971.386272453703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45971.386272453703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45971.386272453703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45971.386272453703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45971.386272453703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45971.386272453703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45971.386272453703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45971.386272453703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45971.386272453703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45971.386272453703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45971.386272453703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45971.386272453703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45971.386272453703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45971.386272453703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45971.386272453703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45971.386272453703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45971.386272453703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45971.386272453703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45971.386272453703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45971.386272453703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45971.386272453703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45971.386272453703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45971.386272453703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45971.386272453703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45971.386272453703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45971.386272453703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45971.386272453703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45971.386272453703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45971.386272453703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45971.386272453703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45971.386272453703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45971.386272453703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45971.386272453703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45971.386272453703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45971.386272453703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45971.386272453703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45971.386272453703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45971.386272453703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45971.386272453703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45971.386272453703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45971.386272453703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45971.386272453703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45971.386272453703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45971.386272453703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45971.386272453703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45971.386272453703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45971.386272453703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45971.386272453703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45971.386272453703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45971.386272453703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45971.386272453703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45971.386272453703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45971.386272453703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45971.386272453703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45971.386272453703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45971.386272453703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45971.386272453703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45971.386272453703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45971.386272453703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45971.386272453703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45971.386272453703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45971.386272453703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45971.386272453703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45971.386272453703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45971.386272453703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45971.386272453703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45971.386272453703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45971.386272453703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45971.386272453703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45971.386272453703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45971.386272453703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45971.386272453703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45971.386272453703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45971.386272453703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45971.386272453703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45971.386272453703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45971.386272453703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45971.386272453703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45971.386272453703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45971.386272453703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45971.386272453703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45971.386272453703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45971.386272453703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45971.386272453703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45971.386272453703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45971.386272453703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45971.386272453703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45971.386272453703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45971.386272453703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45971.386272453703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45971.386272453703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45971.386272453703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45971.386272453703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45971.386272453703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45971.386272453703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45971.386272453703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45971.386272453703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45971.386272453703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45971.386272453703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45971.386272453703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45971.386272453703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45971.386272453703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45971.386272453703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45971.386272453703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45971.386272453703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45971.386272453703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45971.386272453703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45971.386272453703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45971.386272453703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45971.386272453703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45971.386272453703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45971.386272453703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45971.386272453703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45971.386272453703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45971.386272453703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45971.386272453703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45971.386272453703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45971.386272453703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45971.386272453703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45971.386272453703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45971.386272453703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45971.386272453703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45971.386272453703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45971.386272453703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45971.386272453703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45971.386272453703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45971.386272453703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45971.386272453703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45971.386272453703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45971.386272453703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45971.386272453703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45971.386272453703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45971.386272453703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45971.386272453703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45971.386272453703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45971.386272453703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45971.386272453703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45971.386272453703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45971.386272453703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45971.386272453703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45971.386272453703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45971.386272453703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45971.386272453703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45971.386272453703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45971.386272453703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45971.386272453703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45971.386272453703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45971.386272453703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45971.386272453703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45971.386272453703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45971.386272453703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45971.386272453703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45971.386272453703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45971.386272453703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45971.386272453703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45971.386272453703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45971.386272453703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45971.386272453703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45971.386272453703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45971.386272453703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45971.386272453703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45971.386272453703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45971.386272453703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45971.386272453703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45971.386272453703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45971.386272453703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45971.386272453703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45971.386272453703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45971.386272453703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45971.386272453703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45971.386272453703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45971.386272453703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45971.386272453703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45971.386272453703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45971.386272453703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45971.386272453703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45971.386272453703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45971.386272453703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45971.386272453703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45971.386272453703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45971.386272453703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45971.386272453703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45971.386272453703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45971.386272453703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45971.386272453703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45971.386272453703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45971.386272453703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45971.386272453703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45971.386272453703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45971.386272453703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45971.386272453703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45971.386272453703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45971.386272453703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45971.386272453703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45971.386272453703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45971.386272453703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45971.386272453703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45971.386272453703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45971.386272453703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45971.386272453703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45971.386272453703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45971.386272453703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45971.386272453703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45971.386272453703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45971.386272453703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45971.386272453703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45971.386272453703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45971.386272453703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45971.386272453703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45971.386272453703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45971.386272453703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45971.386272453703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45971.386272453703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45971.386272453703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45971.386272453703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45971.386272453703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45971.386272453703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45971.386272453703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45971.386272453703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45971.386272453703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45971.386272453703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45971.386272453703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45971.386272453703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45971.386272453703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45971.386272453703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45971.386272453703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45971.386272453703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45971.386272453703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45971.386272453703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45971.386272453703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45971.386272453703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45971.386272453703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45971.386272453703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45971.386272453703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45971.386272453703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45971.386272453703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45971.386272453703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45971.386272453703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45971.386272453703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45971.386272453703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45971.386272453703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45971.386272453703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45971.386272453703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45971.386272453703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45971.386272453703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45971.386272453703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45971.386272453703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45971.386272453703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45971.386272453703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45971.386272453703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45971.386272453703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45971.386272453703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45971.386272453703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45971.386272453703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45971.386272453703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45971.386272453703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45971.386272453703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45971.386272453703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45971.386272453703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45971.386272453703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45971.386272453703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45971.386272453703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45971.386272453703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45971.386272453703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45971.386272453703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45971.386272453703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45971.386272453703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45971.386272453703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45971.386272453703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45971.386272453703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45971.386272453703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45971.386272453703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45971.386272453703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45971.386272453703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45971.386272453703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45971.386272453703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45971.386272453703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45971.386272453703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45971.386272453703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45971.386272453703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45971.386272453703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45971.386272453703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45971.386272453703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45971.386272453703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45971.386272453703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45971.386272453703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45971.386272453703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45971.386272453703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45971.386272453703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45971.386272453703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45971.386272453703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45971.386272453703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45971.386272453703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45971.386272453703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45971.386272453703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45971.386272453703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45971.386272453703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45971.386272453703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45971.386272453703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45971.386272453703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45971.386272453703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45971.386272453703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45971.386272453703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45971.386272453703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45971.386272453703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45971.386272453703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45971.386272453703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45971.386272453703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45971.386272453703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45971.386272453703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45971.386272453703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45971.386272453703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45971.386272453703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45971.386272453703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45971.386272453703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45971.386272453703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45971.386272453703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45971.386272453703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45971.386272453703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45971.386272453703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45971.386272453703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45971.386272453703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45971.386272453703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45971.386272453703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45971.386272453703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45971.386272453703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45971.386272453703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45971.386272453703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45971.386272453703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45971.386272453703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45971.386272453703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45971.386272453703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45971.386272453703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45971.386272453703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45971.386272453703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45971.386272453703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45971.386272453703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45971.386272453703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45971.386272453703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45971.386272453703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45971.386272453703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45971.386272453703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45971.386272453703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45971.386272453703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45971.386272453703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45971.386272453703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45971.386272453703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45971.386272453703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45971.386272453703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45971.386272453703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45971.386272453703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45971.386272453703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45971.386272453703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45971.386272453703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45971.386272453703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45971.386272453703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45971.386272453703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45971.386272453703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45971.386272453703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45971.386272453703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45971.386272453703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45971.386272453703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45971.386272453703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45971.386272453703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45971.386272453703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45971.386272453703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45971.386272453703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45971.386272453703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45971.386272453703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45971.386272453703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45971.386272453703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45971.386272453703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45971.386272453703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45971.386272453703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45971.386272453703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45971.386272453703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45971.386272453703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45971.386272453703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45971.386272453703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45971.386272453703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45971.386272453703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45971.386272453703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45971.386272453703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45971.386272453703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45971.386272453703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45971.386272453703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45971.386272453703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45971.386272453703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45971.386272453703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45971.386272453703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45971.386272453703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45971.386272453703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45971.386272453703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45971.386272453703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45971.386272453703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45971.386272453703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45971.386272453703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45971.386272453703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45971.386272453703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45971.386272453703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45971.386272453703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45971.386272453703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45971.386272453703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45971.386272453703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45971.386272453703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45971.386272453703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45971.386272453703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45971.386272453703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45971.386272453703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45971.386272453703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45971.386272453703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45971.386272453703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45971.386272453703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45971.386272453703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45971.386272453703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45971.386272453703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45971.386272453703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45971.386272453703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45971.386272453703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45971.386272453703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45971.386272453703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45971.386272453703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45971.386272453703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45971.386272453703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45971.386272453703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45971.386272453703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45971.386272453703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45971.386272453703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45971.386272453703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45971.386272453703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45971.386272453703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45971.386272453703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45971.386272453703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45971.386272453703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45971.386272453703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45971.386272453703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45971.386272453703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45971.386272453703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45971.386272453703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45971.386272453703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45971.386272453703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45971.386272453703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45971.386272453703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45971.386272453703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45971.386272453703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45971.386272453703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45971.386272453703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45971.386272453703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45971.386272453703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45971.386272453703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45971.386272453703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45971.386272453703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45971.386272453703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45971.386272453703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45971.386272453703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45971.386272453703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45971.386272453703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45971.386272453703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45971.386272453703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45971.386272453703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45971.386272453703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45971.386272453703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45971.386272453703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45971.386272453703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45971.386272453703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45971.386272453703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45971.386272453703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45971.386272453703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45971.386272453703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45971.386272453703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45971.386272453703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45971.386272453703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45971.386272453703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45971.386272453703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45971.386272453703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45971.386272453703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45971.386272453703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45971.386272453703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45971.386272453703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45971.386272453703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45971.386272453703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45971.386272453703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45971.386272453703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45971.386272453703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45971.386272453703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45971.386272453703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45971.386272453703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45971.386272453703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45971.386272453703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45971.386272453703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45971.386272453703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45971.386272453703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45971.386272453703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45971.386272453703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45971.386272453703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45971.386272453703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45971.386272453703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45971.386272453703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45971.386272453703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45971.386272453703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45971.386272453703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45971.386272453703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45971.386272453703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45971.386272453703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45971.386272453703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45971.386272453703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45971.386272453703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45971.386272453703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45971.386272453703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45971.386272453703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45971.386272453703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45971.386272453703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45971.386272453703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45971.386272453703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45971.386272453703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45971.386272453703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45971.386272453703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45971.386272453703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45971.386272453703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45971.386272453703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45971.386272453703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45971.386272453703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45971.386272453703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45971.386272453703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45971.386272453703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45971.386272453703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45971.386272453703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45971.386272453703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45971.386272453703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45971.386272453703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45971.386272453703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45971.386272453703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45971.386272453703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45971.386272453703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45971.386272453703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45971.386272453703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45971.386272453703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45971.386272453703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45971.386272453703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45971.386272453703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45971.386272453703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45971.386272453703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45971.386272453703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45971.386272453703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45971.386272453703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45971.386272453703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45971.386272453703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45971.386272453703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45971.386272453703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45971.386272453703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45971.386272453703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45971.386272453703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45971.386272453703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45971.386272453703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45971.386272453703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45971.386272453703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45971.386272453703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45971.386272453703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45971.386272453703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45971.386272453703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45971.386272453703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45971.386272453703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45971.386272453703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45971.386272453703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45971.386272453703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45971.386272453703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45971.386272453703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45971.386272453703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45971.386272453703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45971.386272453703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45971.386272453703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45971.386272453703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45971.386272453703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45971.386272453703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45971.386272453703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45971.386272453703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45971.386272453703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45971.386272453703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45971.386272453703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45971.386272453703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45971.386272453703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45971.386272453703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45971.386272453703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45971.386272453703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45971.386272453703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45971.386272453703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45971.386272453703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45971.386272453703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45971.386272453703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45971.386272453703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45971.386272453703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45971.386272453703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45971.386272453703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45971.386272453703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45971.386272453703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45971.386272453703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45971.386272453703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45971.386272453703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45971.386272453703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45971.386272453703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45971.386272453703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45971.386272453703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45971.386272453703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45971.386272453703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45971.386272453703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45971.386272453703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45971.386272453703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45971.386272453703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45971.386272453703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45971.386272453703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45971.386272453703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45971.386272453703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45971.386272453703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45971.386272453703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45971.386272453703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45971.386272453703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45971.386272453703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45971.386272453703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45971.386272453703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45971.386272453703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45971.386272453703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45971.386272453703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45971.386272453703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45971.386272453703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45971.386272453703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45971.386272453703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45971.386272453703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45971.386272453703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45971.386272453703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45971.386272453703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45971.386272453703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45971.386272453703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45971.386272453703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45971.386272453703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45971.386272453703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45971.386272453703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45971.386272453703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45971.386272453703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45971.386272453703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45971.386272453703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45971.386272453703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45971.386272453703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45971.386272453703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45971.386272453703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45971.386272453703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45971.386272453703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45971.386272453703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45971.386272453703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45971.386272453703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45971.386272453703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45971.386272453703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45971.386272453703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45971.386272453703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45971.386272453703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45971.386272453703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45971.386272453703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45971.386272453703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45971.386272453703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45971.386272453703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45971.386272453703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45971.386272453703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45971.386272453703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45971.386272453703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45971.386272453703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45971.386272453703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45971.386272453703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45971.386272453703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45971.386272453703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45971.386272453703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45971.386272453703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45971.386272453703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45971.386272453703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45971.386272453703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45971.386272453703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45971.386272453703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45971.386272453703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45971.386272453703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45971.386272453703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45971.386272453703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45971.386272453703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45971.386272453703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45971.386272453703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45971.386272453703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45971.386272453703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45971.386272453703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45971.386272453703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45971.386272453703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45971.386272453703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45971.386272453703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45971.386272453703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45971.386272453703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45971.386272453703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45971.386272453703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45971.386272453703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45971.386272453703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45971.386272453703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45971.386272453703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45971.386272453703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45971.386272453703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45971.386272453703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45971.386272453703</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267.90555486110679</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37310</v>
      </c>
      <c r="E3" s="95" t="s">
        <v>39021</v>
      </c>
      <c r="F3" s="96">
        <v>45971.29791666667</v>
      </c>
      <c r="G3" s="97">
        <f ca="1">IFERROR(NOW()-F3,"")</f>
        <v>8.8355787032924127E-2</v>
      </c>
      <c r="H3" s="96">
        <v>45971.291875000003</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28530</v>
      </c>
      <c r="E4" s="95" t="s">
        <v>39021</v>
      </c>
      <c r="F4" s="96">
        <v>45971.353472222225</v>
      </c>
      <c r="G4" s="97">
        <f ca="1">IFERROR(NOW()-F4,"")</f>
        <v>3.2800231478177011E-2</v>
      </c>
      <c r="H4" s="96">
        <v>45971.347638888888</v>
      </c>
      <c r="I4" s="135" t="str">
        <f>IFERROR(VLOOKUP(D4,DB!A:F,6,0),"")</f>
        <v>SCECO</v>
      </c>
      <c r="J4" s="135" t="str">
        <f>IFERROR(VLOOKUP(D4,DB!A:G,7,0),"")</f>
        <v>In progress+Dead</v>
      </c>
      <c r="K4" s="98" t="s">
        <v>39121</v>
      </c>
      <c r="L4" s="92" t="str">
        <f>IFERROR(VLOOKUP(D4,DB!A:I,9,0),"")</f>
        <v>Latis</v>
      </c>
    </row>
    <row r="5" spans="1:16" ht="15" customHeight="1">
      <c r="A5" s="135" t="s">
        <v>39122</v>
      </c>
      <c r="B5" s="135" t="str">
        <f>IFERROR(VLOOKUP(D5,DB!A:K,11,0),"")</f>
        <v>R4</v>
      </c>
      <c r="C5" s="94">
        <v>1</v>
      </c>
      <c r="D5" s="92" t="s">
        <v>32852</v>
      </c>
      <c r="E5" s="95" t="s">
        <v>39021</v>
      </c>
      <c r="F5" s="96">
        <v>45971.35833333333</v>
      </c>
      <c r="G5" s="97">
        <f ca="1">IFERROR(NOW()-F5,"")</f>
        <v>2.7939120373048354E-2</v>
      </c>
      <c r="H5" s="96">
        <v>45971.352962962963</v>
      </c>
      <c r="I5" s="135" t="str">
        <f>IFERROR(VLOOKUP(D5,DB!A:F,6,0),"")</f>
        <v>SCECO</v>
      </c>
      <c r="J5" s="135" t="str">
        <f>IFERROR(VLOOKUP(D5,DB!A:G,7,0),"")</f>
        <v>Dead</v>
      </c>
      <c r="K5" s="98" t="s">
        <v>39123</v>
      </c>
      <c r="L5" s="92" t="str">
        <f>IFERROR(VLOOKUP(D5,DB!A:I,9,0),"")</f>
        <v>Latis</v>
      </c>
    </row>
    <row r="6" spans="1:16" ht="15" customHeight="1">
      <c r="A6" s="135"/>
      <c r="B6" s="135" t="str">
        <f>IFERROR(VLOOKUP(D6,DB!A:K,11,0),"")</f>
        <v/>
      </c>
      <c r="C6" s="94"/>
      <c r="D6" s="92"/>
      <c r="E6" s="95"/>
      <c r="F6" s="96"/>
      <c r="G6" s="97">
        <f ca="1">IFERROR(NOW()-F6,"")</f>
        <v>45971.386272453703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45971.386272453703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45971.386272453703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45971.386272453703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45971.386272453703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45971.386272453703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45971.386272453703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45971.386272453703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45971.386272453703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45971.386272453703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45971.386272453703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45971.386272453703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45971.386272453703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45971.386272453703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45971.386272453703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45971.386272453703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45971.386272453703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45971.386272453703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45971.386272453703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45971.386272453703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45971.386272453703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45971.386272453703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45971.386272453703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45971.386272453703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45971.386272453703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45971.386272453703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45971.386272453703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45971.386272453703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45971.386272453703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45971.386272453703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45971.386272453703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45971.386272453703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45971.386272453703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45971.386272453703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45971.386272453703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45971.386272453703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45971.386272453703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45971.386272453703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45971.386272453703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45971.386272453703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45971.386272453703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45971.386272453703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45971.386272453703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45971.386272453703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45971.386272453703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45971.386272453703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45971.386272453703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45971.386272453703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45971.386272453703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45971.386272453703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45971.386272453703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45971.386272453703</v>
      </c>
      <c r="H57" s="96"/>
      <c r="I57" s="135" t="str">
        <f>IFERROR(VLOOKUP(D57,DB!A:F,6,0),"")</f>
        <v/>
      </c>
      <c r="J57" s="135" t="str">
        <f>IFERROR(VLOOKUP(D57,DB!A:G,7,0),"")</f>
        <v/>
      </c>
      <c r="K57" s="98"/>
      <c r="L57" s="92" t="str">
        <f>IFERROR(VLOOKUP(D57,DB!A:I,9,0),"")</f>
        <v/>
      </c>
    </row>
    <row r="58" spans="1:12" ht="15" customHeight="1">
      <c r="A58" s="150"/>
      <c r="B58" s="150" t="str">
        <f>IFERROR(VLOOKUP(D58,DB!A:K,11,0),"")</f>
        <v/>
      </c>
      <c r="C58" s="151"/>
      <c r="D58" s="152"/>
      <c r="E58" s="153"/>
      <c r="F58" s="154"/>
      <c r="G58" s="97">
        <f ca="1">IFERROR(NOW()-F58,"")</f>
        <v>45971.386272453703</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45971.386272453703</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45971.386272453703</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45971.386272453703</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45971.386272453703</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45971.386272453703</v>
      </c>
      <c r="H63" s="154"/>
      <c r="I63" s="150" t="str">
        <f>IFERROR(VLOOKUP(D63,DB!A:F,6,0),"")</f>
        <v/>
      </c>
      <c r="J63" s="150" t="str">
        <f>IFERROR(VLOOKUP(D63,DB!A:G,7,0),"")</f>
        <v/>
      </c>
      <c r="K63" s="155"/>
      <c r="L63" s="152" t="str">
        <f>IFERROR(VLOOKUP(D63,DB!A:I,9,0),"")</f>
        <v/>
      </c>
    </row>
    <row r="64" spans="1:12" ht="15" customHeight="1">
      <c r="A64" s="150"/>
      <c r="B64" s="150" t="str">
        <f>IFERROR(VLOOKUP(D64,DB!A:K,11,0),"")</f>
        <v/>
      </c>
      <c r="C64" s="151"/>
      <c r="D64" s="152"/>
      <c r="E64" s="153"/>
      <c r="F64" s="154"/>
      <c r="G64" s="97">
        <f ca="1">IFERROR(NOW()-F64,"")</f>
        <v>45971.386272453703</v>
      </c>
      <c r="H64" s="154"/>
      <c r="I64" s="150" t="str">
        <f>IFERROR(VLOOKUP(D64,DB!A:F,6,0),"")</f>
        <v/>
      </c>
      <c r="J64" s="150" t="str">
        <f>IFERROR(VLOOKUP(D64,DB!A:G,7,0),"")</f>
        <v/>
      </c>
      <c r="K64" s="155"/>
      <c r="L64" s="152" t="str">
        <f>IFERROR(VLOOKUP(D64,DB!A:I,9,0),"")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tabSelected="1" workbookViewId="0">
      <selection activeCell="D25" sqref="D2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79.554212268514675</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39104</v>
      </c>
      <c r="F3" s="38">
        <v>45926.188877314817</v>
      </c>
      <c r="G3" s="116">
        <f t="shared" ref="G3" ca="1" si="0">IFERROR(NOW()-F3,"")</f>
        <v>45.19739513888635</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39104</v>
      </c>
      <c r="F4" s="125">
        <v>45948.661111111112</v>
      </c>
      <c r="G4" s="126">
        <f t="shared" ref="G4:G45" ca="1" si="1">IFERROR(NOW()-F4,"")</f>
        <v>22.725161342590582</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5"/>
      <c r="G6" s="126">
        <f t="shared" ca="1" si="1"/>
        <v>45971.386272453703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45971.386272453703</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45971.386272453703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45971.386272453703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45971.386272453703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45971.386272453703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45971.386272453703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45971.386272453703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45971.386272453703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45971.386272453703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45971.386272453703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45971.386272453703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45971.386272453703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45971.386272453703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45971.386272453703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45971.386272453703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45971.386272453703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45971.386272453703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45971.386272453703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45971.386272453703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45971.386272453703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45971.386272453703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45971.386272453703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45971.386272453703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45971.386272453703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45971.386272453703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45971.386272453703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45971.386272453703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45971.386272453703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45971.386272453703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45971.386272453703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45971.386272453703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45971.386272453703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45971.386272453703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45971.386272453703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45971.386272453703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45971.386272453703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45971.386272453703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45971.386272453703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45971.386272453703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45971.386272453703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45971.386272453703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45971.386272453703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45971.386272453703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45971.386272453703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45971.386272453703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45971.386272453703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45971.386272453703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45971.386272453703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45971.386272453703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45971.386272453703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45971.386272453703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45971.386272453703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45971.386272453703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45971.386272453703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45971.386272453703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45971.386272453703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45971.386272453703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45971.386272453703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45971.386272453703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45971.386272453703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45971.386272453703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45971.386272453703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45971.386272453703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45971.386272453703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45971.386272453703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45971.386272453703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45971.386272453703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45971.386272453703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45971.386272453703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45971.386272453703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45971.386272453703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45971.386272453703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45971.386272453703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45971.386272453703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45971.386272453703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45971.386272453703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45971.386272453703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45971.386272453703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45971.386272453703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45971.386272453703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45971.386272453703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45971.386272453703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45971.386272453703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45971.386272453703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45971.386272453703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45971.386272453703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45971.386272453703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45971.386272453703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45971.386272453703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45971.386272453703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45971.386272453703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45971.386272453703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45971.386272453703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45971.386272453703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45971.386272453703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45971.386272453703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45971.386272453703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45971.386272453703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45971.386272453703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45971.386272453703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45971.386272453703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45971.386272453703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45971.386272453703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45971.386272453703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45971.386272453703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45971.386272453703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45971.386272453703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45971.386272453703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45971.386272453703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45971.386272453703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45971.386272453703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45971.386272453703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45971.386272453703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45971.386272453703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45971.386272453703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45971.386272453703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45971.386272453703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45971.386272453703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45971.386272453703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45971.386272453703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45971.386272453703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45971.386272453703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45971.386272453703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45971.386272453703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45971.386272453703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45971.386272453703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45971.386272453703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45971.386272453703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45971.386272453703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45971.386272453703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45971.386272453703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45971.386272453703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45971.386272453703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45971.386272453703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45971.386272453703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45971.386272453703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45971.386272453703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45971.386272453703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45971.386272453703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45971.386272453703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45971.386272453703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45971.386272453703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45971.386272453703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45971.386272453703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45971.386272453703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45971.386272453703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45971.386272453703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45971.386272453703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45971.386272453703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45971.386272453703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45971.386272453703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45971.386272453703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45971.386272453703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45971.386272453703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45971.386272453703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45971.386272453703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45971.386272453703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45971.386272453703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45971.386272453703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45971.386272453703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45971.386272453703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45971.386272453703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45971.386272453703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45971.386272453703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45971.386272453703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45971.386272453703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45971.386272453703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45971.386272453703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45971.386272453703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45971.386272453703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45971.386272453703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45971.386272453703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45971.386272453703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45971.386272453703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45971.386272453703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45971.386272453703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45971.386272453703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45971.386272453703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45971.386272453703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45971.386272453703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45971.386272453703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45971.386272453703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45971.386272453703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45971.386272453703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45971.386272453703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45971.386272453703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45971.386272453703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45971.386272453703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45971.386272453703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45971.386272453703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45971.386272453703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45971.386272453703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45971.386272453703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45971.386272453703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45971.386272453703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45971.386272453703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45971.386272453703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45971.386272453703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45971.386272453703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45971.386272453703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45971.386272453703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45971.386272453703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45971.386272453703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45971.386272453703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45971.386272453703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45971.386272453703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45971.386272453703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45971.386272453703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45971.386272453703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45971.386272453703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45971.386272453703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45971.386272453703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45971.386272453703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45971.386272453703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45971.386272453703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45971.386272453703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45971.386272453703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45971.386272453703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45971.386272453703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45971.386272453703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45971.386272453703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45971.386272453703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45971.386272453703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45971.386272453703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45971.386272453703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45971.386272453703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45971.386272453703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45971.386272453703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45971.386272453703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45971.386272453703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45971.386272453703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45971.386272453703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45971.386272453703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45971.386272453703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45971.386272453703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45971.386272453703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45971.386272453703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45971.386272453703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45971.386272453703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45971.386272453703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45971.386272453703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45971.386272453703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45971.386272453703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45971.386272453703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45971.386272453703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45971.386272453703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45971.386272453703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45971.386272453703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45971.386272453703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45971.386272453703</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39132</v>
      </c>
      <c r="B2" s="141" t="str">
        <f>IFERROR(VLOOKUP(D2,DB!A:K,11,0),"")</f>
        <v>R6</v>
      </c>
      <c r="C2" s="142">
        <v>1</v>
      </c>
      <c r="D2" s="157" t="s">
        <v>34137</v>
      </c>
      <c r="E2" s="124" t="s">
        <v>39133</v>
      </c>
      <c r="F2" s="143">
        <v>45971.375254629631</v>
      </c>
      <c r="G2" s="105">
        <f t="shared" ref="G2:G10" ca="1" si="0">IFERROR(NOW()-F2,"-")</f>
        <v>1.1017824072041549E-2</v>
      </c>
      <c r="H2" s="143">
        <v>45971.369340277779</v>
      </c>
      <c r="I2" s="141" t="str">
        <f>IFERROR(VLOOKUP(D2,DB!A:F,6,0),"")</f>
        <v>SCECO</v>
      </c>
      <c r="J2" s="141" t="str">
        <f>IFERROR(VLOOKUP(D2,DB!A:G,7,0),"")</f>
        <v>Vandalized</v>
      </c>
      <c r="K2" s="144" t="s">
        <v>39134</v>
      </c>
      <c r="L2" s="145" t="str">
        <f>IFERROR(VLOOKUP(D2,DB!A:I,9,0),"")</f>
        <v>Latis</v>
      </c>
    </row>
    <row r="3" spans="1:16382" ht="31.5" customHeight="1">
      <c r="A3" s="140"/>
      <c r="B3" s="141" t="str">
        <f>IFERROR(VLOOKUP(D3,DB!A:K,11,0),"")</f>
        <v/>
      </c>
      <c r="C3" s="142"/>
      <c r="D3" s="157"/>
      <c r="E3" s="124"/>
      <c r="F3" s="143"/>
      <c r="G3" s="105">
        <f t="shared" ca="1" si="0"/>
        <v>45971.386272453703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45971.386272453703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45971.386272453703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45971.386272453703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45971.386272453703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45971.386272453703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45971.386272453703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45971.386272453703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45971.386272453703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45971.386272453703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45971.386272453703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45971.386272453703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45971.386272453703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45971.386272453703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45971.386272453703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45971.386272453703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45971.386272453703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45971.386272453703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45971.386272453703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45971.386272453703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45971.386272453703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45971.386272453703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45971.386272453703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45971.386272453703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45971.386272453703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45971.386272453703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45971.386272453703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45971.386272453703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45971.386272453703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45971.386272453703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45971.386272453703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45971.386272453703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45971.386272453703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45971.386272453703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45971.386272453703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45971.386272453703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45971.386272453703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45971.386272453703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45971.386272453703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45971.386272453703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45971.386272453703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45971.386272453703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45971.386272453703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45971.386272453703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45971.386272453703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45971.386272453703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45971.386272453703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45971.386272453703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45971.386272453703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45971.386272453703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45971.386272453703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45971.386272453703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45971.386272453703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45971.386272453703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45971.386272453703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45971.386272453703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45971.386272453703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45971.386272453703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45971.386272453703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45971.386272453703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45971.386272453703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45971.386272453703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45971.386272453703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45971.386272453703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45971.386272453703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45971.386272453703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45971.386272453703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45971.386272453703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45971.386272453703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45971.386272453703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45971.386272453703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45971.386272453703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45971.386272453703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45971.386272453703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45971.386272453703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45971.386272453703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45971.386272453703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45971.386272453703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45971.386272453703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45971.386272453703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45971.386272453703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45971.386272453703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45971.386272453703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45971.386272453703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45971.386272453703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45971.386272453703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45971.386272453703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45971.386272453703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45971.386272453703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45971.386272453703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45971.386272453703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45971.386272453703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45971.386272453703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45971.386272453703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45971.386272453703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45971.386272453703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45971.386272453703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45971.386272453703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45971.386272453703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45971.386272453703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45971.386272453703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45971.386272453703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45971.386272453703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45971.386272453703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45971.386272453703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45971.386272453703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45971.386272453703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45971.386272453703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45971.386272453703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45971.386272453703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45971.386272453703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45971.386272453703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45971.386272453703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45971.386272453703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45971.386272453703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45971.386272453703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45971.386272453703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45971.386272453703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45971.386272453703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45971.386272453703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45971.386272453703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45971.386272453703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45971.386272453703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45971.386272453703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45971.386272453703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45971.386272453703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45971.386272453703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45971.386272453703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45971.386272453703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45971.386272453703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45971.386272453703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45971.386272453703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45971.386272453703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45971.386272453703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45971.386272453703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45971.386272453703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45971.386272453703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45971.386272453703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45971.386272453703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45971.386272453703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45971.386272453703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45971.386272453703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45971.386272453703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45971.386272453703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45971.386272453703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45971.386272453703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45971.386272453703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45971.386272453703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45971.386272453703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45971.386272453703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45971.386272453703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45971.386272453703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45971.386272453703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45971.386272453703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45971.386272453703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45971.386272453703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45971.386272453703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45971.386272453703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45971.386272453703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45971.386272453703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45971.386272453703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45971.386272453703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45971.386272453703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45971.386272453703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45971.386272453703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45971.386272453703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45971.386272453703</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45971.386272453703</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45971.386272453703</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45971.386272453703</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2025-11-10T06:17:23Z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