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014" documentId="120_S{2AC9BD13-BADA-5192-A53E-5A8FF88502F6}" xr6:coauthVersionLast="47" xr6:coauthVersionMax="47" xr10:uidLastSave="{A593F1DF-019B-4241-AB53-121621900495}"/>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0" i="4"/>
  <c r="J15" i="4"/>
  <c r="B3" i="4"/>
  <c r="G3" i="4"/>
  <c r="I3" i="4"/>
  <c r="J3" i="4"/>
  <c r="L3" i="4"/>
  <c r="B4" i="4"/>
  <c r="G4" i="4"/>
  <c r="I4" i="4"/>
  <c r="J4" i="4"/>
  <c r="L4" i="4"/>
  <c r="B5" i="4"/>
  <c r="G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4" i="1"/>
  <c r="G4" i="1"/>
  <c r="I4" i="1"/>
  <c r="J4" i="1"/>
  <c r="L4" i="1"/>
  <c r="B5" i="1"/>
  <c r="G5" i="1"/>
  <c r="I5" i="1"/>
  <c r="J5" i="1"/>
  <c r="L5" i="1"/>
  <c r="B6" i="1"/>
  <c r="G6" i="1"/>
  <c r="I6" i="1"/>
  <c r="J6" i="1"/>
  <c r="L6"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<sst xmlns="http://schemas.openxmlformats.org/spreadsheetml/2006/main" count="180304" uniqueCount="39137">
  <si>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</si>
  <si>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</si>
  <si>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</si>
  <si>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</si>
  <si>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</si>
  <si>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</si>
  <si>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</si>
  <si>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</si>
  <si>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</si>
  <si>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</si>
  <si>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</si>
  <si>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</si>
  <si>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</si>
  <si>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</si>
  <si>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</si>
  <si>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</si>
  <si>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</si>
  <si>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</si>
  <si>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</si>
  <si>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</si>
  <si>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</si>
  <si>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</si>
  <si>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</si>
  <si>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</si>
  <si>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</si>
  <si>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</si>
  <si>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</si>
  <si>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</si>
  <si>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</si>
  <si>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</si>
  <si>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</si>
  <si>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</si>
  <si>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</si>
  <si>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</si>
  <si>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</si>
  <si>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</si>
  <si>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</si>
  <si>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</si>
  <si>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</si>
  <si>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</si>
  <si>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</si>
  <si>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</si>
  <si>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</si>
  <si>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</si>
  <si>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</si>
  <si>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</si>
  <si>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</si>
  <si>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</si>
  <si>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</si>
  <si>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</si>
  <si>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</si>
  <si>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</si>
  <si>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</si>
  <si>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</si>
  <si>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</si>
  <si>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</si>
  <si>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</si>
  <si>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</si>
  <si>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</si>
  <si>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</si>
  <si>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</si>
  <si>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</si>
  <si>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</si>
  <si>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</si>
  <si>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</si>
  <si>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</si>
  <si>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</si>
  <si>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</si>
  <si>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</si>
  <si>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</si>
  <si>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</si>
  <si>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</si>
  <si>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</si>
  <si>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</si>
  <si>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</si>
  <si>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</si>
  <si>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</si>
  <si>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</si>
  <si>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</si>
  <si>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</si>
  <si>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</si>
  <si>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</si>
  <si>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</si>
  <si>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</si>
  <si>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</si>
  <si>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</si>
  <si>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</si>
  <si>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</si>
  <si>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</si>
  <si>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</si>
  <si>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</si>
  <si>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</si>
  <si>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</si>
  <si>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</si>
  <si>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</si>
  <si>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</si>
  <si>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</si>
  <si>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</si>
  <si>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</si>
  <si>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</si>
  <si>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</si>
  <si>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</si>
  <si>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</si>
  <si>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</si>
  <si>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</si>
  <si>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</si>
  <si>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</si>
  <si>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</si>
  <si>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</si>
  <si>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</si>
  <si>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</si>
  <si>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</si>
  <si>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</si>
  <si>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</si>
  <si>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</si>
  <si>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</si>
  <si>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</si>
  <si>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</si>
  <si>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</si>
  <si>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</si>
  <si>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</si>
  <si>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</si>
  <si>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</si>
  <si>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</si>
  <si>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</si>
  <si>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</si>
  <si>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</si>
  <si>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</si>
  <si>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</si>
  <si>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</si>
  <si>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</si>
  <si>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</si>
  <si>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</si>
  <si>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</si>
  <si>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</si>
  <si>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</si>
  <si>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</si>
  <si>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</si>
  <si>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</si>
  <si>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</si>
  <si>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</si>
  <si>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</si>
  <si>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</si>
  <si>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</si>
  <si>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</si>
  <si>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</si>
  <si>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</si>
  <si>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</si>
  <si>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</si>
  <si>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</si>
  <si>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</si>
  <si>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</si>
  <si>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</si>
  <si>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</si>
  <si>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</si>
  <si>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</si>
  <si>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</si>
  <si>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</si>
  <si>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</si>
  <si>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</si>
  <si>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</si>
  <si>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</si>
  <si>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</si>
  <si>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</si>
  <si>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</si>
  <si>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</si>
  <si>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</si>
  <si>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</si>
  <si>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</si>
  <si>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</si>
  <si>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</si>
  <si>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</si>
  <si>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</si>
  <si>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</si>
  <si>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</si>
  <si>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</si>
  <si>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</si>
  <si>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</si>
  <si>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</si>
  <si>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</si>
  <si>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</si>
  <si>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</si>
  <si>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</si>
  <si>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</si>
  <si>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</si>
  <si>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</si>
  <si>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</si>
  <si>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</si>
  <si>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</si>
  <si>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</si>
  <si>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</si>
  <si>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</si>
  <si>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</si>
  <si>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</si>
  <si>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</si>
  <si>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</si>
  <si>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</si>
  <si>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</si>
  <si>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</si>
  <si>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</si>
  <si>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</si>
  <si>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</si>
  <si>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</si>
  <si>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</si>
  <si>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</si>
  <si>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</si>
  <si>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</si>
  <si>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</si>
  <si>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</si>
  <si>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</si>
  <si>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</si>
  <si>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</si>
  <si>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</si>
  <si>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</si>
  <si>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</si>
  <si>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</si>
  <si>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</si>
  <si>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</si>
  <si>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</si>
  <si>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</si>
  <si>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</si>
  <si>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</si>
  <si>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</si>
  <si>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</si>
  <si>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</si>
  <si>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</si>
  <si>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</si>
  <si>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</si>
  <si>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</si>
  <si>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</si>
  <si>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</si>
  <si>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</si>
  <si>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</si>
  <si>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</si>
  <si>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</si>
  <si>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</si>
  <si>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</si>
  <si>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</si>
  <si>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</si>
  <si>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</si>
  <si>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</si>
  <si>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</si>
  <si>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</si>
  <si>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</si>
  <si>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</si>
  <si>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</si>
  <si>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</si>
  <si>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</si>
  <si>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</si>
  <si>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</si>
  <si>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</si>
  <si>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</si>
  <si>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</si>
  <si>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</si>
  <si>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</si>
  <si>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</si>
  <si>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</si>
  <si>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</si>
  <si>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</si>
  <si>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</si>
  <si>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</si>
  <si>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</si>
  <si>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</si>
  <si>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</si>
  <si>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</si>
  <si>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</si>
  <si>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</si>
  <si>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</si>
  <si>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</si>
  <si>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</si>
  <si>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</si>
  <si>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</si>
  <si>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</si>
  <si>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</si>
  <si>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</si>
  <si>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</si>
  <si>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</si>
  <si>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</si>
  <si>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</si>
  <si>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</si>
  <si>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</si>
  <si>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</si>
  <si>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</si>
  <si>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</si>
  <si>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</si>
  <si>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</si>
  <si>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</si>
  <si>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</si>
  <si>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</si>
  <si>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</si>
  <si>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</si>
  <si>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</si>
  <si>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</si>
  <si>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</si>
  <si>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</si>
  <si>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</si>
  <si>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</si>
  <si>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</si>
  <si>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</si>
  <si>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</si>
  <si>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</si>
  <si>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</si>
  <si>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</si>
  <si>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</si>
  <si>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</si>
  <si>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</si>
  <si>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</si>
  <si>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</si>
  <si>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</si>
  <si>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</si>
  <si>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</si>
  <si>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</si>
  <si>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</si>
  <si>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</si>
  <si>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</si>
  <si>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</si>
  <si>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</si>
  <si>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</si>
  <si>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</si>
  <si>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</si>
  <si>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</si>
  <si>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</si>
  <si>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</si>
  <si>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</si>
  <si>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</si>
  <si>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</si>
  <si>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</si>
  <si>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</si>
  <si>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</si>
  <si>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</si>
  <si>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</si>
  <si>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</si>
  <si>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</si>
  <si>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</si>
  <si>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</si>
  <si>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</si>
  <si>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</si>
  <si>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</si>
  <si>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</si>
  <si>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</si>
  <si>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</si>
  <si>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</si>
  <si>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</si>
  <si>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</si>
  <si>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</si>
  <si>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</si>
  <si>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</si>
  <si>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</si>
  <si>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</si>
  <si>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</si>
  <si>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</si>
  <si>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</si>
  <si>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</si>
  <si>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</si>
  <si>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</si>
  <si>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</si>
  <si>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</si>
  <si>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</si>
  <si>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</si>
  <si>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</si>
  <si>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</si>
  <si>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</si>
  <si>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</si>
  <si>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</si>
  <si>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</si>
  <si>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</si>
  <si>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</si>
  <si>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</si>
  <si>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</si>
  <si>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</si>
  <si>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</si>
  <si>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</si>
  <si>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</si>
  <si>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</si>
  <si>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</si>
  <si>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</si>
  <si>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</si>
  <si>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</si>
  <si>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</si>
  <si>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</si>
  <si>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</si>
  <si>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</si>
  <si>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</si>
  <si>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</si>
  <si>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</si>
  <si>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</si>
  <si>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</si>
  <si>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</si>
  <si>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</si>
  <si>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</si>
  <si>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</si>
  <si>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</si>
  <si>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</si>
  <si>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</si>
  <si>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</si>
  <si>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</si>
  <si>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</si>
  <si>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</si>
  <si>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</si>
  <si>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</si>
  <si>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</si>
  <si>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</si>
  <si>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</si>
  <si>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</si>
  <si>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</si>
  <si>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</si>
  <si>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</si>
  <si>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</si>
  <si>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</si>
  <si>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</si>
  <si>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</si>
  <si>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</si>
  <si>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</si>
  <si>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</si>
  <si>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</si>
  <si>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</si>
  <si>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</si>
  <si>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</si>
  <si>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</si>
  <si>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</si>
  <si>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</si>
  <si>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</si>
  <si>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</si>
  <si>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</si>
  <si>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</si>
  <si>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</si>
  <si>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</si>
  <si>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</si>
  <si>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</si>
  <si>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</si>
  <si>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</si>
  <si>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</si>
  <si>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</si>
  <si>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</si>
  <si>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</si>
  <si>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</si>
  <si>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</si>
  <si>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</si>
  <si>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</si>
  <si>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</si>
  <si>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</si>
  <si>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</si>
  <si>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</si>
  <si>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</si>
  <si>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</si>
  <si>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</si>
  <si>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</si>
  <si>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</si>
  <si>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</si>
  <si>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</si>
  <si>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</si>
  <si>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</si>
  <si>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</si>
  <si>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</si>
  <si>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</si>
  <si>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</si>
  <si>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</si>
  <si>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</si>
  <si>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</si>
  <si>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</si>
  <si>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</si>
  <si>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</si>
  <si>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</si>
  <si>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</si>
  <si>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</si>
  <si>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</si>
  <si>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</si>
  <si>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</si>
  <si>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</si>
  <si>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</si>
  <si>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</si>
  <si>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</si>
  <si>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</si>
  <si>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</si>
  <si>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</si>
  <si>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</si>
  <si>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</si>
  <si>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</si>
  <si>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</si>
  <si>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</si>
  <si>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</si>
  <si>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</si>
  <si>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</si>
  <si>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</si>
  <si>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</si>
  <si>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</si>
  <si>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</si>
  <si>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</si>
  <si>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</si>
  <si>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</si>
  <si>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</si>
  <si>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</si>
  <si>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</si>
  <si>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</si>
  <si>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</si>
  <si>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</si>
  <si>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</si>
  <si>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</si>
  <si>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</si>
  <si>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</si>
  <si>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</si>
  <si>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</si>
  <si>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</si>
  <si>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</si>
  <si>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</si>
  <si>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</si>
  <si>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</si>
  <si>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</si>
  <si>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</si>
  <si>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</si>
  <si>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</si>
  <si>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</si>
  <si>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</si>
  <si>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</si>
  <si>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</si>
  <si>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</si>
  <si>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</si>
  <si>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</si>
  <si>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</si>
  <si>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</si>
  <si>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</si>
  <si>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</si>
  <si>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</si>
  <si>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</si>
  <si>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</si>
  <si>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</si>
  <si>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</si>
  <si>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</si>
  <si>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</si>
  <si>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</si>
  <si>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</si>
  <si>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</si>
  <si>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</si>
  <si>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</si>
  <si>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</si>
  <si>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</si>
  <si>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</si>
  <si>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</si>
  <si>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</si>
  <si>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</si>
  <si>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</si>
  <si>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</si>
  <si>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</si>
  <si>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</si>
  <si>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</si>
  <si>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</si>
  <si>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</si>
  <si>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</si>
  <si>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</si>
  <si>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</si>
  <si>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</si>
  <si>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</si>
  <si>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</si>
  <si>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</si>
  <si>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</si>
  <si>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</si>
  <si>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</si>
  <si>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</si>
  <si>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</si>
  <si>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</si>
  <si>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</si>
  <si>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</si>
  <si>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</si>
  <si>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</si>
  <si>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</si>
  <si>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</si>
  <si>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</si>
  <si>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</si>
  <si>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</si>
  <si>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</si>
  <si>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</si>
  <si>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</si>
  <si>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</si>
  <si>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</si>
  <si>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</si>
  <si>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</si>
  <si>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</si>
  <si>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</si>
  <si>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</si>
  <si>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</si>
  <si>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</si>
  <si>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</si>
  <si>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</si>
  <si>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</si>
  <si>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</si>
  <si>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</si>
  <si>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</si>
  <si>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</si>
  <si>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</si>
  <si>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</si>
  <si>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</si>
  <si>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</si>
  <si>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</si>
  <si>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</si>
  <si>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</si>
  <si>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</si>
  <si>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</si>
  <si>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</si>
  <si>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</si>
  <si>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</si>
  <si>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</si>
  <si>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</si>
  <si>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</si>
  <si>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</si>
  <si>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</si>
  <si>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</si>
  <si>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</si>
  <si>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</si>
  <si>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</si>
  <si>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</si>
  <si>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</si>
  <si>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</si>
  <si>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</si>
  <si>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</si>
  <si>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</si>
  <si>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</si>
  <si>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</si>
  <si>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</si>
  <si>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</si>
  <si>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</si>
  <si>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</si>
  <si>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</si>
  <si>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</si>
  <si>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</si>
  <si>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</si>
  <si>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</si>
  <si>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</si>
  <si>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</si>
  <si>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</si>
  <si>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</si>
  <si>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</si>
  <si>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</si>
  <si>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</si>
  <si>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</si>
  <si>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</si>
  <si>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</si>
  <si>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</si>
  <si>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</si>
  <si>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</si>
  <si>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</si>
  <si>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</si>
  <si>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</si>
  <si>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</si>
  <si>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</si>
  <si>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</si>
  <si>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</si>
  <si>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</si>
  <si>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</si>
  <si>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</si>
  <si>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</si>
  <si>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</si>
  <si>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</si>
  <si>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</si>
  <si>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</si>
  <si>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</si>
  <si>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</si>
  <si>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</si>
  <si>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</si>
  <si>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</si>
  <si>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</si>
  <si>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</si>
  <si>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</si>
  <si>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</si>
  <si>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</si>
  <si>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</si>
  <si>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</si>
  <si>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</si>
  <si>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</si>
  <si>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</si>
  <si>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</si>
  <si>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</si>
  <si>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</si>
  <si>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</si>
  <si>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</si>
  <si>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</si>
  <si>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</si>
  <si>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</si>
  <si>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</si>
  <si>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</si>
  <si>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</si>
  <si>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</si>
  <si>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</si>
  <si>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</si>
  <si>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</si>
  <si>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</si>
  <si>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</si>
  <si>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</si>
  <si>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</si>
  <si>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</si>
  <si>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</si>
  <si>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</si>
  <si>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</si>
  <si>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</si>
  <si>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</si>
  <si>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</si>
  <si>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</si>
  <si>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</si>
  <si>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</si>
  <si>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</si>
  <si>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</si>
  <si>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</si>
  <si>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</si>
  <si>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</si>
  <si>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</si>
  <si>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</si>
  <si>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</si>
  <si>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</si>
  <si>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</si>
  <si>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</si>
  <si>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</si>
  <si>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</si>
  <si>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</si>
  <si>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</si>
  <si>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</si>
  <si>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</si>
  <si>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</si>
  <si>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</si>
  <si>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</si>
  <si>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</si>
  <si>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</si>
  <si>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</si>
  <si>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</si>
  <si>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</si>
  <si>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</si>
  <si>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</si>
  <si>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</si>
  <si>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</si>
  <si>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</si>
  <si>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</si>
  <si>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</si>
  <si>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</si>
  <si>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</si>
  <si>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</si>
  <si>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</si>
  <si>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</si>
  <si>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</si>
  <si>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</si>
  <si>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</si>
  <si>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</si>
  <si>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</si>
  <si>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</si>
  <si>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</si>
  <si>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</si>
  <si>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</si>
  <si>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</si>
  <si>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</si>
  <si>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</si>
  <si>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</si>
  <si>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</si>
  <si>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</si>
  <si>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</si>
  <si>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</si>
  <si>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</si>
  <si>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</si>
  <si>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</si>
  <si>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</si>
  <si>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</si>
  <si>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</si>
  <si>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</si>
  <si>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</si>
  <si>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</si>
  <si>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</si>
  <si>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</si>
  <si>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</si>
  <si>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</si>
  <si>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</si>
  <si>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</si>
  <si>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</si>
  <si>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</si>
  <si>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</si>
  <si>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</si>
  <si>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</si>
  <si>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</si>
  <si>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</si>
  <si>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</si>
  <si>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</si>
  <si>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</si>
  <si>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</si>
  <si>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</si>
  <si>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</si>
  <si>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</si>
  <si>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</si>
  <si>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</si>
  <si>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</si>
  <si>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</si>
  <si>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</si>
  <si>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</si>
  <si>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</si>
  <si>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</si>
  <si>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</si>
  <si>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</si>
  <si>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</si>
  <si>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</si>
  <si>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</si>
  <si>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</si>
  <si>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</si>
  <si>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</si>
  <si>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</si>
  <si>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</si>
  <si>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</si>
  <si>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</si>
  <si>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</si>
  <si>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</si>
  <si>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</si>
  <si>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</si>
  <si>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</si>
  <si>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</si>
  <si>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</si>
  <si>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</si>
  <si>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</si>
  <si>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</si>
  <si>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</si>
  <si>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</si>
  <si>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</si>
  <si>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</si>
  <si>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</si>
  <si>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</si>
  <si>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</si>
  <si>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</si>
  <si>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</si>
  <si>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</si>
  <si>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</si>
  <si>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</si>
  <si>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</si>
  <si>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</si>
  <si>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</si>
  <si>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</si>
  <si>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</si>
  <si>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</si>
  <si>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</si>
  <si>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</si>
  <si>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</si>
  <si>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</si>
  <si>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</si>
  <si>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</si>
  <si>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</si>
  <si>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</si>
  <si>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</si>
  <si>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</si>
  <si>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</si>
  <si>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</si>
  <si>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</si>
  <si>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</si>
  <si>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</si>
  <si>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</si>
  <si>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</si>
  <si>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</si>
  <si>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</si>
  <si>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</si>
  <si>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</si>
  <si>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</si>
  <si>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</si>
  <si>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</si>
  <si>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</si>
  <si>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</si>
  <si>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</si>
  <si>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</si>
  <si>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</si>
  <si>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</si>
  <si>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</si>
  <si>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</si>
  <si>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</si>
  <si>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</si>
  <si>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</si>
  <si>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</si>
  <si>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</si>
  <si>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</si>
  <si>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</si>
  <si>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</si>
  <si>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</si>
  <si>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</si>
  <si>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</si>
  <si>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</si>
  <si>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</si>
  <si>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</si>
  <si>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</si>
  <si>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</si>
  <si>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</si>
  <si>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</si>
  <si>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</si>
  <si>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</si>
  <si>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</si>
  <si>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</si>
  <si>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</si>
  <si>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</si>
  <si>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</si>
  <si>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</si>
  <si>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</si>
  <si>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</si>
  <si>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</si>
  <si>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</si>
  <si>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</si>
  <si>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</si>
  <si>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</si>
  <si>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</si>
  <si>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</si>
  <si>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</si>
  <si>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</si>
  <si>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</si>
  <si>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</si>
  <si>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</si>
  <si>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</si>
  <si>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</si>
  <si>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</si>
  <si>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</si>
  <si>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</si>
  <si>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</si>
  <si>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</si>
  <si>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</si>
  <si>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</si>
  <si>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</si>
  <si>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</si>
  <si>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</si>
  <si>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</si>
  <si>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</si>
  <si>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</si>
  <si>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</si>
  <si>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</si>
  <si>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</si>
  <si>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</si>
  <si>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</si>
  <si>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</si>
  <si>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</si>
  <si>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</si>
  <si>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</si>
  <si>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</si>
  <si>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</si>
  <si>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</si>
  <si>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</si>
  <si>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</si>
  <si>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</si>
  <si>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</si>
  <si>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</si>
  <si>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</si>
  <si>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</si>
  <si>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</si>
  <si>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</si>
  <si>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</si>
  <si>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</si>
  <si>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</si>
  <si>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</si>
  <si>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</si>
  <si>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</si>
  <si>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</si>
  <si>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</si>
  <si>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</si>
  <si>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</si>
  <si>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</si>
  <si>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</si>
  <si>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</si>
  <si>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</si>
  <si>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</si>
  <si>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</si>
  <si>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</si>
  <si>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</si>
  <si>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</si>
  <si>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</si>
  <si>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</si>
  <si>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</si>
  <si>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</si>
  <si>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</si>
  <si>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</si>
  <si>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</si>
  <si>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</si>
  <si>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</si>
  <si>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</si>
  <si>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</si>
  <si>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</si>
  <si>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</si>
  <si>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</si>
  <si>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</si>
  <si>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</si>
  <si>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</si>
  <si>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</si>
  <si>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</si>
  <si>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</si>
  <si>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</si>
  <si>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</si>
  <si>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</si>
  <si>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</si>
  <si>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</si>
  <si>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</si>
  <si>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</si>
  <si>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</si>
  <si>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</si>
  <si>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</si>
  <si>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</si>
  <si>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</si>
  <si>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</si>
  <si>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</si>
  <si>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</si>
  <si>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</si>
  <si>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</si>
  <si>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</si>
  <si>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</si>
  <si>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</si>
  <si>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</si>
  <si>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</si>
  <si>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</si>
  <si>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</si>
  <si>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</si>
  <si>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</si>
  <si>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</si>
  <si>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</si>
  <si>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</si>
  <si>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</si>
  <si>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</si>
  <si>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</si>
  <si>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</si>
  <si>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</si>
  <si>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</si>
  <si>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</si>
  <si>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</si>
  <si>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</si>
  <si>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</si>
  <si>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</si>
  <si>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</si>
  <si>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</si>
  <si>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</si>
  <si>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</si>
  <si>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</si>
  <si>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</si>
  <si>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</si>
  <si>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</si>
  <si>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</si>
  <si>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</si>
  <si>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</si>
  <si>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</si>
  <si>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</si>
  <si>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</si>
  <si>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</si>
  <si>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</si>
  <si>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</si>
  <si>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</si>
  <si>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</si>
  <si>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</si>
  <si>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</si>
  <si>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</si>
  <si>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</si>
  <si>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</si>
  <si>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</si>
  <si>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</si>
  <si>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</si>
  <si>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</si>
  <si>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</si>
  <si>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</si>
  <si>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</si>
  <si>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</si>
  <si>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</si>
  <si>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</si>
  <si>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</si>
  <si>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</si>
  <si>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</si>
  <si>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</si>
  <si>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</si>
  <si>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</si>
  <si>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</si>
  <si>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</si>
  <si>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</si>
  <si>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</si>
  <si>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</si>
  <si>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</si>
  <si>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</si>
  <si>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</si>
  <si>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</si>
  <si>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</si>
  <si>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</si>
  <si>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</si>
  <si>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</si>
  <si>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</si>
  <si>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</si>
  <si>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</si>
  <si>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</si>
  <si>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</si>
  <si>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</si>
  <si>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</si>
  <si>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</si>
  <si>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</si>
  <si>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</si>
  <si>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</si>
  <si>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</si>
  <si>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</si>
  <si>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</si>
  <si>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</si>
  <si>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</si>
  <si>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</si>
  <si>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</si>
  <si>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</si>
  <si>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</si>
  <si>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</si>
  <si>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</si>
  <si>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</si>
  <si>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</si>
  <si>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</si>
  <si>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</si>
  <si>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</si>
  <si>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</si>
  <si>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</si>
  <si>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</si>
  <si>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</si>
  <si>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</si>
  <si>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</si>
  <si>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</si>
  <si>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</si>
  <si>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</si>
  <si>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</si>
  <si>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</si>
  <si>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</si>
  <si>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</si>
  <si>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</si>
  <si>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</si>
  <si>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</si>
  <si>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</si>
  <si>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</si>
  <si>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</si>
  <si>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</si>
  <si>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</si>
  <si>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</si>
  <si>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</si>
  <si>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</si>
  <si>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</si>
  <si>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</si>
  <si>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</si>
  <si>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</si>
  <si>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</si>
  <si>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</si>
  <si>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</si>
  <si>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</si>
  <si>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</si>
  <si>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</si>
  <si>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</si>
  <si>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</si>
  <si>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</si>
  <si>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</si>
  <si>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</si>
  <si>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</si>
  <si>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</si>
  <si>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</si>
  <si>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</si>
  <si>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</si>
  <si>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</si>
  <si>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</si>
  <si>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</si>
  <si>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</si>
  <si>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</si>
  <si>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</si>
  <si>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</si>
  <si>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</si>
  <si>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</si>
  <si>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</si>
  <si>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</si>
  <si>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</si>
  <si>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</si>
  <si>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</si>
  <si>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</si>
  <si>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</si>
  <si>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</si>
  <si>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</si>
  <si>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</si>
  <si>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</si>
  <si>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</si>
  <si>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</si>
  <si>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</si>
  <si>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</si>
  <si>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</si>
  <si>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</si>
  <si>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</si>
  <si>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</si>
  <si>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</si>
  <si>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</si>
  <si>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</si>
  <si>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</si>
  <si>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</si>
  <si>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</si>
  <si>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</si>
  <si>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</si>
  <si>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</si>
  <si>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</si>
  <si>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</si>
  <si>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</si>
  <si>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</si>
  <si>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</si>
  <si>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</si>
  <si>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</si>
  <si>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</si>
  <si>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</si>
  <si>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</si>
  <si>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</si>
  <si>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</si>
  <si>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</si>
  <si>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</si>
  <si>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</si>
  <si>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</si>
  <si>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</si>
  <si>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</si>
  <si>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</si>
  <si>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</si>
  <si>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</si>
  <si>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</si>
  <si>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</si>
  <si>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</si>
  <si>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</si>
  <si>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</si>
  <si>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</si>
  <si>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</si>
  <si>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</si>
  <si>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</si>
  <si>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</si>
  <si>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</si>
  <si>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</si>
  <si>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</si>
  <si>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</si>
  <si>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</si>
  <si>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</si>
  <si>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</si>
  <si>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</si>
  <si>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</si>
  <si>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</si>
  <si>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</si>
  <si>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</si>
  <si>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</si>
  <si>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</si>
  <si>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</si>
  <si>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</si>
  <si>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</si>
  <si>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</si>
  <si>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</si>
  <si>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</si>
  <si>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</si>
  <si>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</si>
  <si>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</si>
  <si>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</si>
  <si>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</si>
  <si>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</si>
  <si>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</si>
  <si>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</si>
  <si>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</si>
  <si>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</si>
  <si>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</si>
  <si>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</si>
  <si>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</si>
  <si>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</si>
  <si>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</si>
  <si>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</si>
  <si>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</si>
  <si>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</si>
  <si>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</si>
  <si>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</si>
  <si>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</si>
  <si>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</si>
  <si>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</si>
  <si>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</si>
  <si>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</si>
  <si>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</si>
  <si>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</si>
  <si>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</si>
  <si>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</si>
  <si>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</si>
  <si>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</si>
  <si>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</si>
  <si>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</si>
  <si>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</si>
  <si>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</si>
  <si>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</si>
  <si>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</si>
  <si>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</si>
  <si>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</si>
  <si>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</si>
  <si>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</si>
  <si>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</si>
  <si>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</si>
  <si>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</si>
  <si>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</si>
  <si>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</si>
  <si>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</si>
  <si>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</si>
  <si>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</si>
  <si>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</si>
  <si>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</si>
  <si>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</si>
  <si>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</si>
  <si>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</si>
  <si>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</si>
  <si>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</si>
  <si>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</si>
  <si>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</si>
  <si>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</si>
  <si>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</si>
  <si>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</si>
  <si>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</si>
  <si>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</si>
  <si>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</si>
  <si>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</si>
  <si>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</si>
  <si>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</si>
  <si>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</si>
  <si>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</si>
  <si>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</si>
  <si>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</si>
  <si>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</si>
  <si>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</si>
  <si>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</si>
  <si>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</si>
  <si>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</si>
  <si>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</si>
  <si>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</si>
  <si>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</si>
  <si>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</si>
  <si>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</si>
  <si>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</si>
  <si>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</si>
  <si>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</si>
  <si>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</si>
  <si>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</si>
  <si>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</si>
  <si>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</si>
  <si>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</si>
  <si>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</si>
  <si>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</si>
  <si>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</si>
  <si>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</si>
  <si>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</si>
  <si>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</si>
  <si>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</si>
  <si>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</si>
  <si>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</si>
  <si>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</si>
  <si>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</si>
  <si>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</si>
  <si>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</si>
  <si>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</si>
  <si>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</si>
  <si>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</si>
  <si>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</si>
  <si>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</si>
  <si>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</si>
  <si>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</si>
  <si>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</si>
  <si>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</si>
  <si>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</si>
  <si>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</si>
  <si>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</si>
  <si>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</si>
  <si>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</si>
  <si>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</si>
  <si>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</si>
  <si>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</si>
  <si>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</si>
  <si>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</si>
  <si>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</si>
  <si>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</si>
  <si>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</si>
  <si>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</si>
  <si>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</si>
  <si>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</si>
  <si>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</si>
  <si>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</si>
  <si>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</si>
  <si>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</si>
  <si>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</si>
  <si>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</si>
  <si>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</si>
  <si>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</si>
  <si>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</si>
  <si>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</si>
  <si>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</si>
  <si>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</si>
  <si>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</si>
  <si>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</si>
  <si>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</si>
  <si>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</si>
  <si>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</si>
  <si>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</si>
  <si>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</si>
  <si>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</si>
  <si>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</si>
  <si>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</si>
  <si>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</si>
  <si>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</si>
  <si>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</si>
  <si>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</si>
  <si>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</si>
  <si>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</si>
  <si>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</si>
  <si>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</si>
  <si>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</si>
  <si>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</si>
  <si>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</si>
  <si>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</si>
  <si>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</si>
  <si>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</si>
  <si>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</si>
  <si>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</si>
  <si>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</si>
  <si>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</si>
  <si>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</si>
  <si>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</si>
  <si>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</si>
  <si>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</si>
  <si>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</si>
  <si>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</si>
  <si>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</si>
  <si>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</si>
  <si>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</si>
  <si>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</si>
  <si>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</si>
  <si>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</si>
  <si>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</si>
  <si>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</si>
  <si>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</si>
  <si>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</si>
  <si>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</si>
  <si>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</si>
  <si>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</si>
  <si>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</si>
  <si>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</si>
  <si>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</si>
  <si>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</si>
  <si>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</si>
  <si>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</si>
  <si>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</si>
  <si>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</si>
  <si>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</si>
  <si>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</si>
  <si>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</si>
  <si>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</si>
  <si>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</si>
  <si>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</si>
  <si>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</si>
  <si>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</si>
  <si>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</si>
  <si>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</si>
  <si>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</si>
  <si>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</si>
  <si>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</si>
  <si>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</si>
  <si>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</si>
  <si>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</si>
  <si>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</si>
  <si>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</si>
  <si>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</si>
  <si>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</si>
  <si>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</si>
  <si>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</si>
  <si>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</si>
  <si>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</si>
  <si>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</si>
  <si>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</si>
  <si>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</si>
  <si>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</si>
  <si>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</si>
  <si>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</si>
  <si>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</si>
  <si>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</si>
  <si>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</si>
  <si>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</si>
  <si>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</si>
  <si>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</si>
  <si>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</si>
  <si>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</si>
  <si>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</si>
  <si>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</si>
  <si>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</si>
  <si>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</si>
  <si>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</si>
  <si>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</si>
  <si>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</si>
  <si>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</si>
  <si>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</si>
  <si>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</si>
  <si>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</si>
  <si>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</si>
  <si>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</si>
  <si>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</si>
  <si>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</si>
  <si>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</si>
  <si>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</si>
  <si>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</si>
  <si>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</si>
  <si>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</si>
  <si>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</si>
  <si>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</si>
  <si>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</si>
  <si>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</si>
  <si>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</si>
  <si>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</si>
  <si>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</si>
  <si>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</si>
  <si>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</si>
  <si>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</si>
  <si>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</si>
  <si>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</si>
  <si>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</si>
  <si>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</si>
  <si>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</si>
  <si>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</si>
  <si>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</si>
  <si>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</si>
  <si>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</si>
  <si>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</si>
  <si>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</si>
  <si>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</si>
  <si>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</si>
  <si>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</si>
  <si>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</si>
  <si>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</si>
  <si>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</si>
  <si>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</si>
  <si>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</si>
  <si>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</si>
  <si>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</si>
  <si>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</si>
  <si>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</si>
  <si>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</si>
  <si>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</si>
  <si>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</si>
  <si>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</si>
  <si>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</si>
  <si>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</si>
  <si>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</si>
  <si>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</si>
  <si>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</si>
  <si>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</si>
  <si>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</si>
  <si>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</si>
  <si>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</si>
  <si>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</si>
  <si>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</si>
  <si>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</si>
  <si>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</si>
  <si>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</si>
  <si>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</si>
  <si>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</si>
  <si>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</si>
  <si>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</si>
  <si>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</si>
  <si>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</si>
  <si>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</si>
  <si>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</si>
  <si>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</si>
  <si>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</si>
  <si>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</si>
  <si>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</si>
  <si>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</si>
  <si>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</si>
  <si>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</si>
  <si>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</si>
  <si>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</si>
  <si>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</si>
  <si>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</si>
  <si>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</si>
  <si>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</si>
  <si>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</si>
  <si>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</si>
  <si>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</si>
  <si>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</si>
  <si>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</si>
  <si>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</si>
  <si>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</si>
  <si>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</si>
  <si>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</si>
  <si>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</si>
  <si>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</si>
  <si>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</si>
  <si>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</si>
  <si>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</si>
  <si>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</si>
  <si>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</si>
  <si>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</si>
  <si>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</si>
  <si>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</si>
  <si>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</si>
  <si>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</si>
  <si>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</si>
  <si>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</si>
  <si>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</si>
  <si>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</si>
  <si>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</si>
  <si>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</si>
  <si>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</si>
  <si>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</si>
  <si>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</si>
  <si>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</si>
  <si>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</si>
  <si>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</si>
  <si>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</si>
  <si>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</si>
  <si>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</si>
  <si>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</si>
  <si>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</si>
  <si>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</si>
  <si>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</si>
  <si>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</si>
  <si>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</si>
  <si>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</si>
  <si>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</si>
  <si>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</si>
  <si>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</si>
  <si>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</si>
  <si>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</si>
  <si>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</si>
  <si>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</si>
  <si>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</si>
  <si>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</si>
  <si>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</si>
  <si>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</si>
  <si>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</si>
  <si>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</si>
  <si>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</si>
  <si>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</si>
  <si>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</si>
  <si>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</si>
  <si>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</si>
  <si>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</si>
  <si>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</si>
  <si>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</si>
  <si>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</si>
  <si>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</si>
  <si>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</si>
  <si>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</si>
  <si>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</si>
  <si>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</si>
  <si>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</si>
  <si>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</si>
  <si>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</si>
  <si>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</si>
  <si>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</si>
  <si>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</si>
  <si>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</si>
  <si>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</si>
  <si>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</si>
  <si>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</si>
  <si>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</si>
  <si>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</si>
  <si>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</si>
  <si>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</si>
  <si>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</si>
  <si>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</si>
  <si>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</si>
  <si>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</si>
  <si>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</si>
  <si>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</si>
  <si>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</si>
  <si>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</si>
  <si>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</si>
  <si>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</si>
  <si>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</si>
  <si>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</si>
  <si>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</si>
  <si>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</si>
  <si>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</si>
  <si>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</si>
  <si>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</si>
  <si>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</si>
  <si>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</si>
  <si>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</si>
  <si>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</si>
  <si>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</si>
  <si>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</si>
  <si>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</si>
  <si>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</si>
  <si>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</si>
  <si>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</si>
  <si>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</si>
  <si>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</si>
  <si>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</si>
  <si>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</si>
  <si>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</si>
  <si>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</si>
  <si>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</si>
  <si>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</si>
  <si>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</si>
  <si>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</si>
  <si>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</si>
  <si>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</si>
  <si>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</si>
  <si>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</si>
  <si>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</si>
  <si>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</si>
  <si>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</si>
  <si>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</si>
  <si>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</si>
  <si>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</si>
  <si>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</si>
  <si>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</si>
  <si>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</si>
  <si>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</si>
  <si>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</si>
  <si>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</si>
  <si>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</si>
  <si>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</si>
  <si>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</si>
  <si>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</si>
  <si>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</si>
  <si>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</si>
  <si>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</si>
  <si>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</si>
  <si>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</si>
  <si>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</si>
  <si>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</si>
  <si>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</si>
  <si>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</si>
  <si>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</si>
  <si>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</si>
  <si>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</si>
  <si>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</si>
  <si>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</si>
  <si>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</si>
  <si>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</si>
  <si>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</si>
  <si>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</si>
  <si>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</si>
  <si>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</si>
  <si>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</si>
  <si>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</si>
  <si>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</si>
  <si>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</si>
  <si>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</si>
  <si>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</si>
  <si>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</si>
  <si>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</si>
  <si>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</si>
  <si>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</si>
  <si>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</si>
  <si>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</si>
  <si>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</si>
  <si>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</si>
  <si>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</si>
  <si>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</si>
  <si>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</si>
  <si>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</si>
  <si>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</si>
  <si>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</si>
  <si>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</si>
  <si>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</si>
  <si>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</si>
  <si>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</si>
  <si>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</si>
  <si>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</si>
  <si>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</si>
  <si>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</si>
  <si>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</si>
  <si>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</si>
  <si>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</si>
  <si>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</si>
  <si>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</si>
  <si>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</si>
  <si>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</si>
  <si>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</si>
  <si>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</si>
  <si>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</si>
  <si>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</si>
  <si>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</si>
  <si>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</si>
  <si>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</si>
  <si>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</si>
  <si>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</si>
  <si>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</si>
  <si>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</si>
  <si>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</si>
  <si>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</si>
  <si>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</si>
  <si>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</si>
  <si>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</si>
  <si>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</si>
  <si>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</si>
  <si>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</si>
  <si>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</si>
  <si>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</si>
  <si>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</si>
  <si>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</si>
  <si>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</si>
  <si>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</si>
  <si>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</si>
  <si>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</si>
  <si>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</si>
  <si>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</si>
  <si>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</si>
  <si>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</si>
  <si>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</si>
  <si>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</si>
  <si>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</si>
  <si>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</si>
  <si>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</si>
  <si>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</si>
  <si>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</si>
  <si>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</si>
  <si>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</si>
  <si>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</si>
  <si>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</si>
  <si>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</si>
  <si>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</si>
  <si>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</si>
  <si>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</si>
  <si>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</si>
  <si>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</si>
  <si>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</si>
  <si>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</si>
  <si>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</si>
  <si>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</si>
  <si>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</si>
  <si>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</si>
  <si>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</si>
  <si>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</si>
  <si>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</si>
  <si>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</si>
  <si>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</si>
  <si>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</si>
  <si>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</si>
  <si>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</si>
  <si>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</si>
  <si>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</si>
  <si>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</si>
  <si>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</si>
  <si>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</si>
  <si>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</si>
  <si>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</si>
  <si>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</si>
  <si>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</si>
  <si>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</si>
  <si>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</si>
  <si>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</si>
  <si>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</si>
  <si>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</si>
  <si>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</si>
  <si>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</si>
  <si>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</si>
  <si>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</si>
  <si>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</si>
  <si>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</si>
  <si>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</si>
  <si>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</si>
  <si>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</si>
  <si>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</si>
  <si>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</si>
  <si>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</si>
  <si>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</si>
  <si>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</si>
  <si>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</si>
  <si>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</si>
  <si>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</si>
  <si>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</si>
  <si>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</si>
  <si>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</si>
  <si>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</si>
  <si>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</si>
  <si>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</si>
  <si>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</si>
  <si>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</si>
  <si>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</si>
  <si>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</si>
  <si>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</si>
  <si>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</si>
  <si>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</si>
  <si>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</si>
  <si>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</si>
  <si>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</si>
  <si>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</si>
  <si>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</si>
  <si>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</si>
  <si>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</si>
  <si>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</si>
  <si>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</si>
  <si>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</si>
  <si>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</si>
  <si>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</si>
  <si>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</si>
  <si>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</si>
  <si>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</si>
  <si>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</si>
  <si>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</si>
  <si>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</si>
  <si>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</si>
  <si>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</si>
  <si>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</si>
  <si>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</si>
  <si>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</si>
  <si>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</si>
  <si>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</si>
  <si>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</si>
  <si>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</si>
  <si>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</si>
  <si>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</si>
  <si>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</si>
  <si>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</si>
  <si>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</si>
  <si>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</si>
  <si>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</si>
  <si>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</si>
  <si>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</si>
  <si>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</si>
  <si>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</si>
  <si>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</si>
  <si>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</si>
  <si>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</si>
  <si>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</si>
  <si>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</si>
  <si>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</si>
  <si>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</si>
  <si>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</si>
  <si>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</si>
  <si>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</si>
  <si>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</si>
  <si>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</si>
  <si>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</si>
  <si>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</si>
  <si>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</si>
  <si>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</si>
  <si>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</si>
  <si>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</si>
  <si>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</si>
  <si>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</si>
  <si>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</si>
  <si>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</si>
  <si>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</si>
  <si>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</si>
  <si>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</si>
  <si>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</si>
  <si>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</si>
  <si>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</si>
  <si>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</si>
  <si>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</si>
  <si>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</si>
  <si>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</si>
  <si>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</si>
  <si>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</si>
  <si>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</si>
  <si>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</si>
  <si>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</si>
  <si>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</si>
  <si>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</si>
  <si>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</si>
  <si>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</si>
  <si>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</si>
  <si>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</si>
  <si>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</si>
  <si>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</si>
  <si>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</si>
  <si>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</si>
  <si>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</si>
  <si>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</si>
  <si>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</si>
  <si>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</si>
  <si>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</si>
  <si>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</si>
  <si>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</si>
  <si>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</si>
  <si>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</si>
  <si>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</si>
  <si>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</si>
  <si>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</si>
  <si>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</si>
  <si>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</si>
  <si>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</si>
  <si>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</si>
  <si>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</si>
  <si>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</si>
  <si>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</si>
  <si>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</si>
  <si>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</si>
  <si>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</si>
  <si>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</si>
  <si>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</si>
  <si>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</si>
  <si>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</si>
  <si>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</si>
  <si>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</si>
  <si>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</si>
  <si>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</si>
  <si>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</si>
  <si>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</si>
  <si>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</si>
  <si>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</si>
  <si>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</si>
  <si>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</si>
  <si>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</si>
  <si>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</si>
  <si>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</si>
  <si>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</si>
  <si>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</si>
  <si>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</si>
  <si>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</si>
  <si>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</si>
  <si>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</si>
  <si>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</si>
  <si>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</si>
  <si>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</si>
  <si>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</si>
  <si>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</si>
  <si>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</si>
  <si>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</si>
  <si>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</si>
  <si>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</si>
  <si>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</si>
  <si>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</si>
  <si>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</si>
  <si>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</si>
  <si>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</si>
  <si>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</si>
  <si>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</si>
  <si>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</si>
  <si>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</si>
  <si>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</si>
  <si>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</si>
  <si>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</si>
  <si>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</si>
  <si>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</si>
  <si>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</si>
  <si>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</si>
  <si>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</si>
  <si>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</si>
  <si>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</si>
  <si>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</si>
  <si>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</si>
  <si>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</si>
  <si>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</si>
  <si>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</si>
  <si>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</si>
  <si>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</si>
  <si>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</si>
  <si>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</si>
  <si>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</si>
  <si>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</si>
  <si>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</si>
  <si>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</si>
  <si>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</si>
  <si>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</si>
  <si>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</si>
  <si>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</si>
  <si>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</si>
  <si>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</si>
  <si>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</si>
  <si>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</si>
  <si>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</si>
  <si>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</si>
  <si>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</si>
  <si>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</si>
  <si>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</si>
  <si>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</si>
  <si>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</si>
  <si>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</si>
  <si>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</si>
  <si>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</si>
  <si>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</si>
  <si>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</si>
  <si>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</si>
  <si>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</si>
  <si>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</si>
  <si>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</si>
  <si>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</si>
  <si>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</si>
  <si>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</si>
  <si>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</si>
  <si>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</si>
  <si>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</si>
  <si>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</si>
  <si>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</si>
  <si>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</si>
  <si>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</si>
  <si>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</si>
  <si>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</si>
  <si>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</si>
  <si>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</si>
  <si>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</si>
  <si>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</si>
  <si>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</si>
  <si>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</si>
  <si>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</si>
  <si>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</si>
  <si>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</si>
  <si>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</si>
  <si>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</si>
  <si>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</si>
  <si>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</si>
  <si>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</si>
  <si>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</si>
  <si>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</si>
  <si>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</si>
  <si>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</si>
  <si>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</si>
  <si>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</si>
  <si>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</si>
  <si>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</si>
  <si>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</si>
  <si>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</si>
  <si>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</si>
  <si>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</si>
  <si>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</si>
  <si>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</si>
  <si>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</si>
  <si>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</si>
  <si>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</si>
  <si>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</si>
  <si>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</si>
  <si>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</si>
  <si>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</si>
  <si>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</si>
  <si>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</si>
  <si>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</si>
  <si>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</si>
  <si>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</si>
  <si>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</si>
  <si>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</si>
  <si>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</si>
  <si>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</si>
  <si>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</si>
  <si>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</si>
  <si>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</si>
  <si>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</si>
  <si>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</si>
  <si>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</si>
  <si>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</si>
  <si>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</si>
  <si>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</si>
  <si>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</si>
  <si>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</si>
  <si>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</si>
  <si>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</si>
  <si>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</si>
  <si>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</si>
  <si>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</si>
  <si>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</si>
  <si>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</si>
  <si>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</si>
  <si>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</si>
  <si>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</si>
  <si>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</si>
  <si>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</si>
  <si>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</si>
  <si>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</si>
  <si>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</si>
  <si>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</si>
  <si>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</si>
  <si>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</si>
  <si>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</si>
  <si>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</si>
  <si>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</si>
  <si>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</si>
  <si>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</si>
  <si>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</si>
  <si>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</si>
  <si>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</si>
  <si>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</si>
  <si>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</si>
  <si>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</si>
  <si>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</si>
  <si>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</si>
  <si>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</si>
  <si>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</si>
  <si>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</si>
  <si>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</si>
  <si>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</si>
  <si>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</si>
  <si>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</si>
  <si>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</si>
  <si>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</si>
  <si>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</si>
  <si>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</si>
  <si>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</si>
  <si>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</si>
  <si>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</si>
  <si>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</si>
  <si>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</si>
  <si>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</si>
  <si>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</si>
  <si>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</si>
  <si>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</si>
  <si>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</si>
  <si>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</si>
  <si>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</si>
  <si>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</si>
  <si>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</si>
  <si>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</si>
  <si>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</si>
  <si>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</si>
  <si>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</si>
  <si>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</si>
  <si>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</si>
  <si>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</si>
  <si>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</si>
  <si>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</si>
  <si>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</si>
  <si>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</si>
  <si>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</si>
  <si>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</si>
  <si>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</si>
  <si>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</si>
  <si>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</si>
  <si>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</si>
  <si>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</si>
  <si>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</si>
  <si>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</si>
  <si>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</si>
  <si>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</si>
  <si>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</si>
  <si>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</si>
  <si>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</si>
  <si>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</si>
  <si>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</si>
  <si>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</si>
  <si>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</si>
  <si>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</si>
  <si>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</si>
  <si>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</si>
  <si>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</si>
  <si>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</si>
  <si>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</si>
  <si>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</si>
  <si>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</si>
  <si>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</si>
  <si>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</si>
  <si>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</si>
  <si>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</si>
  <si>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</si>
  <si>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</si>
  <si>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</si>
  <si>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</si>
  <si>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</si>
  <si>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</si>
  <si>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</si>
  <si>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</si>
  <si>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</si>
  <si>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</si>
  <si>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</si>
  <si>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</si>
  <si>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</si>
  <si>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</si>
  <si>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</si>
  <si>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</si>
  <si>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</si>
  <si>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</si>
  <si>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</si>
  <si>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</si>
  <si>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</si>
  <si>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</si>
  <si>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</si>
  <si>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</si>
  <si>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</si>
  <si>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</si>
  <si>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</si>
  <si>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</si>
  <si>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</si>
  <si>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</si>
  <si>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</si>
  <si>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</si>
  <si>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</si>
  <si>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</si>
  <si>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</si>
  <si>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</si>
  <si>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</si>
  <si>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</si>
  <si>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</si>
  <si>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</si>
  <si>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</si>
  <si>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</si>
  <si>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</si>
  <si>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</si>
  <si>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</si>
  <si>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</si>
  <si>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</si>
  <si>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</si>
  <si>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</si>
  <si>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</si>
  <si>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</si>
  <si>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</si>
  <si>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</si>
  <si>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</si>
  <si>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</si>
  <si>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</si>
  <si>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</si>
  <si>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</si>
  <si>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</si>
  <si>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</si>
  <si>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</si>
  <si>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</si>
  <si>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</si>
  <si>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</si>
  <si>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</si>
  <si>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</si>
  <si>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</si>
  <si>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</si>
  <si>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</si>
  <si>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</si>
  <si>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</si>
  <si>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</si>
  <si>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</si>
  <si>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</si>
  <si>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</si>
  <si>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</si>
  <si>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</si>
  <si>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</si>
  <si>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</si>
  <si>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</si>
  <si>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</si>
  <si>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</si>
  <si>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</si>
  <si>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</si>
  <si>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</si>
  <si>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</si>
  <si>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</si>
  <si>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</si>
  <si>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</si>
  <si>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</si>
  <si>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</si>
  <si>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</si>
  <si>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</si>
  <si>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</si>
  <si>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</si>
  <si>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</si>
  <si>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</si>
  <si>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</si>
  <si>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</si>
  <si>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</si>
  <si>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</si>
  <si>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</si>
  <si>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</si>
  <si>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</si>
  <si>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</si>
  <si>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</si>
  <si>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</si>
  <si>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</si>
  <si>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</si>
  <si>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</si>
  <si>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</si>
  <si>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</si>
  <si>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</si>
  <si>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</si>
  <si>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</si>
  <si>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</si>
  <si>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</si>
  <si>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</si>
  <si>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</si>
  <si>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</si>
  <si>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</si>
  <si>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</si>
  <si>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</si>
  <si>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</si>
  <si>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</si>
  <si>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</si>
  <si>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</si>
  <si>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</si>
  <si>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</si>
  <si>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</si>
  <si>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</si>
  <si>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</si>
  <si>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</si>
  <si>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</si>
  <si>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</si>
  <si>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</si>
  <si>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</si>
  <si>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</si>
  <si>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</si>
  <si>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</si>
  <si>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</si>
  <si>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</si>
  <si>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</si>
  <si>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</si>
  <si>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</si>
  <si>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</si>
  <si>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</si>
  <si>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</si>
  <si>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</si>
  <si>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</si>
  <si>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</si>
  <si>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</si>
  <si>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</si>
  <si>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</si>
  <si>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</si>
  <si>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</si>
  <si>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</si>
  <si>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</si>
  <si>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</si>
  <si>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</si>
  <si>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</si>
  <si>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</si>
  <si>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</si>
  <si>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</si>
  <si>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</si>
  <si>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</si>
  <si>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</si>
  <si>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</si>
  <si>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</si>
  <si>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</si>
  <si>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</si>
  <si>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</si>
  <si>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</si>
  <si>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</si>
  <si>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</si>
  <si>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</si>
  <si>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</si>
  <si>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</si>
  <si>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</si>
  <si>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</si>
  <si>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</si>
  <si>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</si>
  <si>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</si>
  <si>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</si>
  <si>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</si>
  <si>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</si>
  <si>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</si>
  <si>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</si>
  <si>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</si>
  <si>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</si>
  <si>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</si>
  <si>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</si>
  <si>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</si>
  <si>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</si>
  <si>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</si>
  <si>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</si>
  <si>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</si>
  <si>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</si>
  <si>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</si>
  <si>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</si>
  <si>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</si>
  <si>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</si>
  <si>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</si>
  <si>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</si>
  <si>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</si>
  <si>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</si>
  <si>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</si>
  <si>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</si>
  <si>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</si>
  <si>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</si>
  <si>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</si>
  <si>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</si>
  <si>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</si>
  <si>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</si>
  <si>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</si>
  <si>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</si>
  <si>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</si>
  <si>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</si>
  <si>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</si>
  <si>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</si>
  <si>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</si>
  <si>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</si>
  <si>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</si>
  <si>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</si>
  <si>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</si>
  <si>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</si>
  <si>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</si>
  <si>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</si>
  <si>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</si>
  <si>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</si>
  <si>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</si>
  <si>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</si>
  <si>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</si>
  <si>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</si>
  <si>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</si>
  <si>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</si>
  <si>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</si>
  <si>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</si>
  <si>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</si>
  <si>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</si>
  <si>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</si>
  <si>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</si>
  <si>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</si>
  <si>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</si>
  <si>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</si>
  <si>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</si>
  <si>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</si>
  <si>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</si>
  <si>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</si>
  <si>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</si>
  <si>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</si>
  <si>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</si>
  <si>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</si>
  <si>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</si>
  <si>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</si>
  <si>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</si>
  <si>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</si>
  <si>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</si>
  <si>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</si>
  <si>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</si>
  <si>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</si>
  <si>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</si>
  <si>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</si>
  <si>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</si>
  <si>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</si>
  <si>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</si>
  <si>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</si>
  <si>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</si>
  <si>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</si>
  <si>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</si>
  <si>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</si>
  <si>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</si>
  <si>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</si>
  <si>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</si>
  <si>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</si>
  <si>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</si>
  <si>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</si>
  <si>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</si>
  <si>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</si>
  <si>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</si>
  <si>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</si>
  <si>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</si>
  <si>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</si>
  <si>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</si>
  <si>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</si>
  <si>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</si>
  <si>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</si>
  <si>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</si>
  <si>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</si>
  <si>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</si>
  <si>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</si>
  <si>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</si>
  <si>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</si>
  <si>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</si>
  <si>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</si>
  <si>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</si>
  <si>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</si>
  <si>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</si>
  <si>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</si>
  <si>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</si>
  <si>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</si>
  <si>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</si>
  <si>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</si>
  <si>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</si>
  <si>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</si>
  <si>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</si>
  <si>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</si>
  <si>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</si>
  <si>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</si>
  <si>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</si>
  <si>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</si>
  <si>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</si>
  <si>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</si>
  <si>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</si>
  <si>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</si>
  <si>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</si>
  <si>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</si>
  <si>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</si>
  <si>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</si>
  <si>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</si>
  <si>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</si>
  <si>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</si>
  <si>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</si>
  <si>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</si>
  <si>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</si>
  <si>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</si>
  <si>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</si>
  <si>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</si>
  <si>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</si>
  <si>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</si>
  <si>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</si>
  <si>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</si>
  <si>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</si>
  <si>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</si>
  <si>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</si>
  <si>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</si>
  <si>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</si>
  <si>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</si>
  <si>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</si>
  <si>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</si>
  <si>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</si>
  <si>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</si>
  <si>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</si>
  <si>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</si>
  <si>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</si>
  <si>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</si>
  <si>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</si>
  <si>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</si>
  <si>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</si>
  <si>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</si>
  <si>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</si>
  <si>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</si>
  <si>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</si>
  <si>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</si>
  <si>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</si>
  <si>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</si>
  <si>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</si>
  <si>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</si>
  <si>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</si>
  <si>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</si>
  <si>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</si>
  <si>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</si>
  <si>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</si>
  <si>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</si>
  <si>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</si>
  <si>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</si>
  <si>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</si>
  <si>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</si>
  <si>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</si>
  <si>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</si>
  <si>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</si>
  <si>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</si>
  <si>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</si>
  <si>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</si>
  <si>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</si>
  <si>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</si>
  <si>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</si>
  <si>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</si>
  <si>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</si>
  <si>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</si>
  <si>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</si>
  <si>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</si>
  <si>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</si>
  <si>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</si>
  <si>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</si>
  <si>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</si>
  <si>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</si>
  <si>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</si>
  <si>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</si>
  <si>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</si>
  <si>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</si>
  <si>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</si>
  <si>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</si>
  <si>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</si>
  <si>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</si>
  <si>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</si>
  <si>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</si>
  <si>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</si>
  <si>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</si>
  <si>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</si>
  <si>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</si>
  <si>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</si>
  <si>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</si>
  <si>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</si>
  <si>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</si>
  <si>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</si>
  <si>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</si>
  <si>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</si>
  <si>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</si>
  <si>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</si>
  <si>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</si>
  <si>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</si>
  <si>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</si>
  <si>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</si>
  <si>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</si>
  <si>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</si>
  <si>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</si>
  <si>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</si>
  <si>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</si>
  <si>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</si>
  <si>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</si>
  <si>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</si>
  <si>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</si>
  <si>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</si>
  <si>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</si>
  <si>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</si>
  <si>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</si>
  <si>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</si>
  <si>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</si>
  <si>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</si>
  <si>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</si>
  <si>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</si>
  <si>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</si>
  <si>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</si>
  <si>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</si>
  <si>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</si>
  <si>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</si>
  <si>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</si>
  <si>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</si>
  <si>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</si>
  <si>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</si>
  <si>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</si>
  <si>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</si>
  <si>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</si>
  <si>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</si>
  <si>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</si>
  <si>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</si>
  <si>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</si>
  <si>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</si>
  <si>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</si>
  <si>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</si>
  <si>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</si>
  <si>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</si>
  <si>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</si>
  <si>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</si>
  <si>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</si>
  <si>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</si>
  <si>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</si>
  <si>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</si>
  <si>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</si>
  <si>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</si>
  <si>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</si>
  <si>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</si>
  <si>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</si>
  <si>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</si>
  <si>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</si>
  <si>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</si>
  <si>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</si>
  <si>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</si>
  <si>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</si>
  <si>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</si>
  <si>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</si>
  <si>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</si>
  <si>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</si>
  <si>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</si>
  <si>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</si>
  <si>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</si>
  <si>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</si>
  <si>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</si>
  <si>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</si>
  <si>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</si>
  <si>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</si>
  <si>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</si>
  <si>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</si>
  <si>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</si>
  <si>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</si>
  <si>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</si>
  <si>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</si>
  <si>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</si>
  <si>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</si>
  <si>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</si>
  <si>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</si>
  <si>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</si>
  <si>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</si>
  <si>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</si>
  <si>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</si>
  <si>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</si>
  <si>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</si>
  <si>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</si>
  <si>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</si>
  <si>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</si>
  <si>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</si>
  <si>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</si>
  <si>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</si>
  <si>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</si>
  <si>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</si>
  <si>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</si>
  <si>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</si>
  <si>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</si>
  <si>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</si>
  <si>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</si>
  <si>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</si>
  <si>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</si>
  <si>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</si>
  <si>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</si>
  <si>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</si>
  <si>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</si>
  <si>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</si>
  <si>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</si>
  <si>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</si>
  <si>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</si>
  <si>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</si>
  <si>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</si>
  <si>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</si>
  <si>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</si>
  <si>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</si>
  <si>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</si>
  <si>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</si>
  <si>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</si>
  <si>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</si>
  <si>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</si>
  <si>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</si>
  <si>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</si>
  <si>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</si>
  <si>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</si>
  <si>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</si>
  <si>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</si>
  <si>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</si>
  <si>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</si>
  <si>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</si>
  <si>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</si>
  <si>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</si>
  <si>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</si>
  <si>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</si>
  <si>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</si>
  <si>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</si>
  <si>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</si>
  <si>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</si>
  <si>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</si>
  <si>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</si>
  <si>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</si>
  <si>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</si>
  <si>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</si>
  <si>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</si>
  <si>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</si>
  <si>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</si>
  <si>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</si>
  <si>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</si>
  <si>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</si>
  <si>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</si>
  <si>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</si>
  <si>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</si>
  <si>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</si>
  <si>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</si>
  <si>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</si>
  <si>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</si>
  <si>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</si>
  <si>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</si>
  <si>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</si>
  <si>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</si>
  <si>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</si>
  <si>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</si>
  <si>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</si>
  <si>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</si>
  <si>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</si>
  <si>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</si>
  <si>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</si>
  <si>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</si>
  <si>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</si>
  <si>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</si>
  <si>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</si>
  <si>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</si>
  <si>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</si>
  <si>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</si>
  <si>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</si>
  <si>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</si>
  <si>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</si>
  <si>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</si>
  <si>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</si>
  <si>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</si>
  <si>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</si>
  <si>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</si>
  <si>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</si>
  <si>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</si>
  <si>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</si>
  <si>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</si>
  <si>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</si>
  <si>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</si>
  <si>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</si>
  <si>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</si>
  <si>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</si>
  <si>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</si>
  <si>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</si>
  <si>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</si>
  <si>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</si>
  <si>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</si>
  <si>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</si>
  <si>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</si>
  <si>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</si>
  <si>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</si>
  <si>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</si>
  <si>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</si>
  <si>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</si>
  <si>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</si>
  <si>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</si>
  <si>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</si>
  <si>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</si>
  <si>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</si>
  <si>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</si>
  <si>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</si>
  <si>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</si>
  <si>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</si>
  <si>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</si>
  <si>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</si>
  <si>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</si>
  <si>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</si>
  <si>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</si>
  <si>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</si>
  <si>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</si>
  <si>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</si>
  <si>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</si>
  <si>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</si>
  <si>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</si>
  <si>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</si>
  <si>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</si>
  <si>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</si>
  <si>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</si>
  <si>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</si>
  <si>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</si>
  <si>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</si>
  <si>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</si>
  <si>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</si>
  <si>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</si>
  <si>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</si>
  <si>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</si>
  <si>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</si>
  <si>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</si>
  <si>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</si>
  <si>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</si>
  <si>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</si>
  <si>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</si>
  <si>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</si>
  <si>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</si>
  <si>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</si>
  <si>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</si>
  <si>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</si>
  <si>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</si>
  <si>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</si>
  <si>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</si>
  <si>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</si>
  <si>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</si>
  <si>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</si>
  <si>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</si>
  <si>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</si>
  <si>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</si>
  <si>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</si>
  <si>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</si>
  <si>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</si>
  <si>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</si>
  <si>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</si>
  <si>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</si>
  <si>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</si>
  <si>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</si>
  <si>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</si>
  <si>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</si>
  <si>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</si>
  <si>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</si>
  <si>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</si>
  <si>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</si>
  <si>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</si>
  <si>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</si>
  <si>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</si>
  <si>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</si>
  <si>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</si>
  <si>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</si>
  <si>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</si>
  <si>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</si>
  <si>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</si>
  <si>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</si>
  <si>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</si>
  <si>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</si>
  <si>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</si>
  <si>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</si>
  <si>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</si>
  <si>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</si>
  <si>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</si>
  <si>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</si>
  <si>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</si>
  <si>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</si>
  <si>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</si>
  <si>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</si>
  <si>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</si>
  <si>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</si>
  <si>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</si>
  <si>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</si>
  <si>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</si>
  <si>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</si>
  <si>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</si>
  <si>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</si>
  <si>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</si>
  <si>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</si>
  <si>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</si>
  <si>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</si>
  <si>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</si>
  <si>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</si>
  <si>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</si>
  <si>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</si>
  <si>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</si>
  <si>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</si>
  <si>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</si>
  <si>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</si>
  <si>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</si>
  <si>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</si>
  <si>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</si>
  <si>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</si>
  <si>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</si>
  <si>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</si>
  <si>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</si>
  <si>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</si>
  <si>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</si>
  <si>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</si>
  <si>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</si>
  <si>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</si>
  <si>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</si>
  <si>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</si>
  <si>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</si>
  <si>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</si>
  <si>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</si>
  <si>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</si>
  <si>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</si>
  <si>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</si>
  <si>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</si>
  <si>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</si>
  <si>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</si>
  <si>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</si>
  <si>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</si>
  <si>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</si>
  <si>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</si>
  <si>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</si>
  <si>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</si>
  <si>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</si>
  <si>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</si>
  <si>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</si>
  <si>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</si>
  <si>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</si>
  <si>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</si>
  <si>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</si>
  <si>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</si>
  <si>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</si>
  <si>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</si>
  <si>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</si>
  <si>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</si>
  <si>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</si>
  <si>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</si>
  <si>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</si>
  <si>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</si>
  <si>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</si>
  <si>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</si>
  <si>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</si>
  <si>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</si>
  <si>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</si>
  <si>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</si>
  <si>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</si>
  <si>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</si>
  <si>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</si>
  <si>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</si>
  <si>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</si>
  <si>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</si>
  <si>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</si>
  <si>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</si>
  <si>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</si>
  <si>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</si>
  <si>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</si>
  <si>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</si>
  <si>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</si>
  <si>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</si>
  <si>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</si>
  <si>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</si>
  <si>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</si>
  <si>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</si>
  <si>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</si>
  <si>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</si>
  <si>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</si>
  <si>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</si>
  <si>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</si>
  <si>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</si>
  <si>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</si>
  <si>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</si>
  <si>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</si>
  <si>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</si>
  <si>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</si>
  <si>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</si>
  <si>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</si>
  <si>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</si>
  <si>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</si>
  <si>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</si>
  <si>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</si>
  <si>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</si>
  <si>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</si>
  <si>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</si>
  <si>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</si>
  <si>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</si>
  <si>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</si>
  <si>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</si>
  <si>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</si>
  <si>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</si>
  <si>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</si>
  <si>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</si>
  <si>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</si>
  <si>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</si>
  <si>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</si>
  <si>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</si>
  <si>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</si>
  <si>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</si>
  <si>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</si>
  <si>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</si>
  <si>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</si>
  <si>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</si>
  <si>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</si>
  <si>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</si>
  <si>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</si>
  <si>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</si>
  <si>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</si>
  <si>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</si>
  <si>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</si>
  <si>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</si>
  <si>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</si>
  <si>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</si>
  <si>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</si>
  <si>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</si>
  <si>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</si>
  <si>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</si>
  <si>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</si>
  <si>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</si>
  <si>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</si>
  <si>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</si>
  <si>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</si>
  <si>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</si>
  <si>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</si>
  <si>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</si>
  <si>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</si>
  <si>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</si>
  <si>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</si>
  <si>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</si>
  <si>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</si>
  <si>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</si>
  <si>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</si>
  <si>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</si>
  <si>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</si>
  <si>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</si>
  <si>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</si>
  <si>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</si>
  <si>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</si>
  <si>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</si>
  <si>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</si>
  <si>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</si>
  <si>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</si>
  <si>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</si>
  <si>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</si>
  <si>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</si>
  <si>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</si>
  <si>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</si>
  <si>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</si>
  <si>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</si>
  <si>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</si>
  <si>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</si>
  <si>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</si>
  <si>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</si>
  <si>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</si>
  <si>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</si>
  <si>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</si>
  <si>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</si>
  <si>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</si>
  <si>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</si>
  <si>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</si>
  <si>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</si>
  <si>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</si>
  <si>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</si>
  <si>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</si>
  <si>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</si>
  <si>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</si>
  <si>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</si>
  <si>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</si>
  <si>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</si>
  <si>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</si>
  <si>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</si>
  <si>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</si>
  <si>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</si>
  <si>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</si>
  <si>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</si>
  <si>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</si>
  <si>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</si>
  <si>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</si>
  <si>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</si>
  <si>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</si>
  <si>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</si>
  <si>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</si>
  <si>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</si>
  <si>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</si>
  <si>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</si>
  <si>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</si>
  <si>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</si>
  <si>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</si>
  <si>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</si>
  <si>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</si>
  <si>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</si>
  <si>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</si>
  <si>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</si>
  <si>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</si>
  <si>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</si>
  <si>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</si>
  <si>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</si>
  <si>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</si>
  <si>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</si>
  <si>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</si>
  <si>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</si>
  <si>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</si>
  <si>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</si>
  <si>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</si>
  <si>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</si>
  <si>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</si>
  <si>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</si>
  <si>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</si>
  <si>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</si>
  <si>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</si>
  <si>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</si>
  <si>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</si>
  <si>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</si>
  <si>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</si>
  <si>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</si>
  <si>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</si>
  <si>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</si>
  <si>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</si>
  <si>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</si>
  <si>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</si>
  <si>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</si>
  <si>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</si>
  <si>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</si>
  <si>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</si>
  <si>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</si>
  <si>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</si>
  <si>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</si>
  <si>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</si>
  <si>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</si>
  <si>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</si>
  <si>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</si>
  <si>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</si>
  <si>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</si>
  <si>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</si>
  <si>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</si>
  <si>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</si>
  <si>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</si>
  <si>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</si>
  <si>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</si>
  <si>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</si>
  <si>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</si>
  <si>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</si>
  <si>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</si>
  <si>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</si>
  <si>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</si>
  <si>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</si>
  <si>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</si>
  <si>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</si>
  <si>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</si>
  <si>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</si>
  <si>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</si>
  <si>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</si>
  <si>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</si>
  <si>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</si>
  <si>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</si>
  <si>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</si>
  <si>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</si>
  <si>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</si>
  <si>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</si>
  <si>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</si>
  <si>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</si>
  <si>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</si>
  <si>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</si>
  <si>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</si>
  <si>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</si>
  <si>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</si>
  <si>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</si>
  <si>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</si>
  <si>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</si>
  <si>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</si>
  <si>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</si>
  <si>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</si>
  <si>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</si>
  <si>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</si>
  <si>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</si>
  <si>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</si>
  <si>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</si>
  <si>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</si>
  <si>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</si>
  <si>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</si>
  <si>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</si>
  <si>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</si>
  <si>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</si>
  <si>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</si>
  <si>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</si>
  <si>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</si>
  <si>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</si>
  <si>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</si>
  <si>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</si>
  <si>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</si>
  <si>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</si>
  <si>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</si>
  <si>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</si>
  <si>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</si>
  <si>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</si>
  <si>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</si>
  <si>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</si>
  <si>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</si>
  <si>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</si>
  <si>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</si>
  <si>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</si>
  <si>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</si>
  <si>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</si>
  <si>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</si>
  <si>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</si>
  <si>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</si>
  <si>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</si>
  <si>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</si>
  <si>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</si>
  <si>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</si>
  <si>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</si>
  <si>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</si>
  <si>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</si>
  <si>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</si>
  <si>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</si>
  <si>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</si>
  <si>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</si>
  <si>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</si>
  <si>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</si>
  <si>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</si>
  <si>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</si>
  <si>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</si>
  <si>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</si>
  <si>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</si>
  <si>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</si>
  <si>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</si>
  <si>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</si>
  <si>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</si>
  <si>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</si>
  <si>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</si>
  <si>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</si>
  <si>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</si>
  <si>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</si>
  <si>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</si>
  <si>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</si>
  <si>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</si>
  <si>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</si>
  <si>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</si>
  <si>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</si>
  <si>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</si>
  <si>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</si>
  <si>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</si>
  <si>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</si>
  <si>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</si>
  <si>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</si>
  <si>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</si>
  <si>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</si>
  <si>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</si>
  <si>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</si>
  <si>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</si>
  <si>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</si>
  <si>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</si>
  <si>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</si>
  <si>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</si>
  <si>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</si>
  <si>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</si>
  <si>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</si>
  <si>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</si>
  <si>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</si>
  <si>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</si>
  <si>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</si>
  <si>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</si>
  <si>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</si>
  <si>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</si>
  <si>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</si>
  <si>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</si>
  <si>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</si>
  <si>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</si>
  <si>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</si>
  <si>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</si>
  <si>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</si>
  <si>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</si>
  <si>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</si>
  <si>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</si>
  <si>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</si>
  <si>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</si>
  <si>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</si>
  <si>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</si>
  <si>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</si>
  <si>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</si>
  <si>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</si>
  <si>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</si>
  <si>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</si>
  <si>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</si>
  <si>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</si>
  <si>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</si>
  <si>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</si>
  <si>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</si>
  <si>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</si>
  <si>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</si>
  <si>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</si>
  <si>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</si>
  <si>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</si>
  <si>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</si>
  <si>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</si>
  <si>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</si>
  <si>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</si>
  <si>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</si>
  <si>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</si>
  <si>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</si>
  <si>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</si>
  <si>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</si>
  <si>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</si>
  <si>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</si>
  <si>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</si>
  <si>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</si>
  <si>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</si>
  <si>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</si>
  <si>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</si>
  <si>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</si>
  <si>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</si>
  <si>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</si>
  <si>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</si>
  <si>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</si>
  <si>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</si>
  <si>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</si>
  <si>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</si>
  <si>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</si>
  <si>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</si>
  <si>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</si>
  <si>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</si>
  <si>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</si>
  <si>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</si>
  <si>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</si>
  <si>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</si>
  <si>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</si>
  <si>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</si>
  <si>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</si>
  <si>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</si>
  <si>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</si>
  <si>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</si>
  <si>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</si>
  <si>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</si>
  <si>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</si>
  <si>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</si>
  <si>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</si>
  <si>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</si>
  <si>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</si>
  <si>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</si>
  <si>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</si>
  <si>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</si>
  <si>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</si>
  <si>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</si>
  <si>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</si>
  <si>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</si>
  <si>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</si>
  <si>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</si>
  <si>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</si>
  <si>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</si>
  <si>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</si>
  <si>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</si>
  <si>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</si>
  <si>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</si>
  <si>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</si>
  <si>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</si>
  <si>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</si>
  <si>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</si>
  <si>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</si>
  <si>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</si>
  <si>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</si>
  <si>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</si>
  <si>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</si>
  <si>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</si>
  <si>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</si>
  <si>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</si>
  <si>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</si>
  <si>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</si>
  <si>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</si>
  <si>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</si>
  <si>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</si>
  <si>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</si>
  <si>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</si>
  <si>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</si>
  <si>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</si>
  <si>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</si>
  <si>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</si>
  <si>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</si>
  <si>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</si>
  <si>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</si>
  <si>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</si>
  <si>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</si>
  <si>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</si>
  <si>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</si>
  <si>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</si>
  <si>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</si>
  <si>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</si>
  <si>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</si>
  <si>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</si>
  <si>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</si>
  <si>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</si>
  <si>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</si>
  <si>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</si>
  <si>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</si>
  <si>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</si>
  <si>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</si>
  <si>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</si>
  <si>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</si>
  <si>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</si>
  <si>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</si>
  <si>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</si>
  <si>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</si>
  <si>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</si>
  <si>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</si>
  <si>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</si>
  <si>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</si>
  <si>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</si>
  <si>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</si>
  <si>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</si>
  <si>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</si>
  <si>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</si>
  <si>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</si>
  <si>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</si>
  <si>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</si>
  <si>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</si>
  <si>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</si>
  <si>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</si>
  <si>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</si>
  <si>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</si>
  <si>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</si>
  <si>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</si>
  <si>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</si>
  <si>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</si>
  <si>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</si>
  <si>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</si>
  <si>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</si>
  <si>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</si>
  <si>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</si>
  <si>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</si>
  <si>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</si>
  <si>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</si>
  <si>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</si>
  <si>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</si>
  <si>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</si>
  <si>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</si>
  <si>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</si>
  <si>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</si>
  <si>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</si>
  <si>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</si>
  <si>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</si>
  <si>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</si>
  <si>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</si>
  <si>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</si>
  <si>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</si>
  <si>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</si>
  <si>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</si>
  <si>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</si>
  <si>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</si>
  <si>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</si>
  <si>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</si>
  <si>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</si>
  <si>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</si>
  <si>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</si>
  <si>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</si>
  <si>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</si>
  <si>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</si>
  <si>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</si>
  <si>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</si>
  <si>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</si>
  <si>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</si>
  <si>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</si>
  <si>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</si>
  <si>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</si>
  <si>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</si>
  <si>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</si>
  <si>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</si>
  <si>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</si>
  <si>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</si>
  <si>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</si>
  <si>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</si>
  <si>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</si>
  <si>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</si>
  <si>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</si>
  <si>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</si>
  <si>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</si>
  <si>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</si>
  <si>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</si>
  <si>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</si>
  <si>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</si>
  <si>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</si>
  <si>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</si>
  <si>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</si>
  <si>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</si>
  <si>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</si>
  <si>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</si>
  <si>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</si>
  <si>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</si>
  <si>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</si>
  <si>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</si>
  <si>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</si>
  <si>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</si>
  <si>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</si>
  <si>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</si>
  <si>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</si>
  <si>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</si>
  <si>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</si>
  <si>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</si>
  <si>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</si>
  <si>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</si>
  <si>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</si>
  <si>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</si>
  <si>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</si>
  <si>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</si>
  <si>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</si>
  <si>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</si>
  <si>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</si>
  <si>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</si>
  <si>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</si>
  <si>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</si>
  <si>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</si>
  <si>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</si>
  <si>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</si>
  <si>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</si>
  <si>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</si>
  <si>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</si>
  <si>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</si>
  <si>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</si>
  <si>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</si>
  <si>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</si>
  <si>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</si>
  <si>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</si>
  <si>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</si>
  <si>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</si>
  <si>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</si>
  <si>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</si>
  <si>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</si>
  <si>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</si>
  <si>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</si>
  <si>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</si>
  <si>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</si>
  <si>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</si>
  <si>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</si>
  <si>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</si>
  <si>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</si>
  <si>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</si>
  <si>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</si>
  <si>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</si>
  <si>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</si>
  <si>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</si>
  <si>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</si>
  <si>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</si>
  <si>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</si>
  <si>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</si>
  <si>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</si>
  <si>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</si>
  <si>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</si>
  <si>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</si>
  <si>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</si>
  <si>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</si>
  <si>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</si>
  <si>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</si>
  <si>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</si>
  <si>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</si>
  <si>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</si>
  <si>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</si>
  <si>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</si>
  <si>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</si>
  <si>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</si>
  <si>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</si>
  <si>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</si>
  <si>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</si>
  <si>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</si>
  <si>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</si>
  <si>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</si>
  <si>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</si>
  <si>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</si>
  <si>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</si>
  <si>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</si>
  <si>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</si>
  <si>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</si>
  <si>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</si>
  <si>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</si>
  <si>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</si>
  <si>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</si>
  <si>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</si>
  <si>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</si>
  <si>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</si>
  <si>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</si>
  <si>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</si>
  <si>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</si>
  <si>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</si>
  <si>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</si>
  <si>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</si>
  <si>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</si>
  <si>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</si>
  <si>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</si>
  <si>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</si>
  <si>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</si>
  <si>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</si>
  <si>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</si>
  <si>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</si>
  <si>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</si>
  <si>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</si>
  <si>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</si>
  <si>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</si>
  <si>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</si>
  <si>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</si>
  <si>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</si>
  <si>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</si>
  <si>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</si>
  <si>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</si>
  <si>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</si>
  <si>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</si>
  <si>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</si>
  <si>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</si>
  <si>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</si>
  <si>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</si>
  <si>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</si>
  <si>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</si>
  <si>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</si>
  <si>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</si>
  <si>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</si>
  <si>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</si>
  <si>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</si>
  <si>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</si>
  <si>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</si>
  <si>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</si>
  <si>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</si>
  <si>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</si>
  <si>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</si>
  <si>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</si>
  <si>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</si>
  <si>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</si>
  <si>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</si>
  <si>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</si>
  <si>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</si>
  <si>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</si>
  <si>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</si>
  <si>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</si>
  <si>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</si>
  <si>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</si>
  <si>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</si>
  <si>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</si>
  <si>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</si>
  <si>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</si>
  <si>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</si>
  <si>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</si>
  <si>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</si>
  <si>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</si>
  <si>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</si>
  <si>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</si>
  <si>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</si>
  <si>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</si>
  <si>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</si>
  <si>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</si>
  <si>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</si>
  <si>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</si>
  <si>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</si>
  <si>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</si>
  <si>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</si>
  <si>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</si>
  <si>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</si>
  <si>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</si>
  <si>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</si>
  <si>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</si>
  <si>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</si>
  <si>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</si>
  <si>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</si>
  <si>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</si>
  <si>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</si>
  <si>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</si>
  <si>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</si>
  <si>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</si>
  <si>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</si>
  <si>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</si>
  <si>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</si>
  <si>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</si>
  <si>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</si>
  <si>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</si>
  <si>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</si>
  <si>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</si>
  <si>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</si>
  <si>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</si>
  <si>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</si>
  <si>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</si>
  <si>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</si>
  <si>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</si>
  <si>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</si>
  <si>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</si>
  <si>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</si>
  <si>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</si>
  <si>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</si>
  <si>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</si>
  <si>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</si>
  <si>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</si>
  <si>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</si>
  <si>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</si>
  <si>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</si>
  <si>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</si>
  <si>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</si>
  <si>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</si>
  <si>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</si>
  <si>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</si>
  <si>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</si>
  <si>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</si>
  <si>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</si>
  <si>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</si>
  <si>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</si>
  <si>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</si>
  <si>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</si>
  <si>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</si>
  <si>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</si>
  <si>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</si>
  <si>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</si>
  <si>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</si>
  <si>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</si>
  <si>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</si>
  <si>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</si>
  <si>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</si>
  <si>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</si>
  <si>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</si>
  <si>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</si>
  <si>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</si>
  <si>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</si>
  <si>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</si>
  <si>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</si>
  <si>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</si>
  <si>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</si>
  <si>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</si>
  <si>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</si>
  <si>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</si>
  <si>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</si>
  <si>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</si>
  <si>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</si>
  <si>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</si>
  <si>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</si>
  <si>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</si>
  <si>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</si>
  <si>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</si>
  <si>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</si>
  <si>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</si>
  <si>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</si>
  <si>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</si>
  <si>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</si>
  <si>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</si>
  <si>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</si>
  <si>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</si>
  <si>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</si>
  <si>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</si>
  <si>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</si>
  <si>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</si>
  <si>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</si>
  <si>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</si>
  <si>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</si>
  <si>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</si>
  <si>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</si>
  <si>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</si>
  <si>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</si>
  <si>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</si>
  <si>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</si>
  <si>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</si>
  <si>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</si>
  <si>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</si>
  <si>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</si>
  <si>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</si>
  <si>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</si>
  <si>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</si>
  <si>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</si>
  <si>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</si>
  <si>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</si>
  <si>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</si>
  <si>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</si>
  <si>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</si>
  <si>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</si>
  <si>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</si>
  <si>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</si>
  <si>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</si>
  <si>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</si>
  <si>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</si>
  <si>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</si>
  <si>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</si>
  <si>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</si>
  <si>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</si>
  <si>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</si>
  <si>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</si>
  <si>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</si>
  <si>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</si>
  <si>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</si>
  <si>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</si>
  <si>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</si>
  <si>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</si>
  <si>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</si>
  <si>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</si>
  <si>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</si>
  <si>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</si>
  <si>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</si>
  <si>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</si>
  <si>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</si>
  <si>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</si>
  <si>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</si>
  <si>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</si>
  <si>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</si>
  <si>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</si>
  <si>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</si>
  <si>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</si>
  <si>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</si>
  <si>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</si>
  <si>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</si>
  <si>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</si>
  <si>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</si>
  <si>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</si>
  <si>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</si>
  <si>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</si>
  <si>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</si>
  <si>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</si>
  <si>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</si>
  <si>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</si>
  <si>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</si>
  <si>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</si>
  <si>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</si>
  <si>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</si>
  <si>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</si>
  <si>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</si>
  <si>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</si>
  <si>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</si>
  <si>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</si>
  <si>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</si>
  <si>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</si>
  <si>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</si>
  <si>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</si>
  <si>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</si>
  <si>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</si>
  <si>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</si>
  <si>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</si>
  <si>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</si>
  <si>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</si>
  <si>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</si>
  <si>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</si>
  <si>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</si>
  <si>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</si>
  <si>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</si>
  <si>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</si>
  <si>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</si>
  <si>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</si>
  <si>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</si>
  <si>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</si>
  <si>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</si>
  <si>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</si>
  <si>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</si>
  <si>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</si>
  <si>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</si>
  <si>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</si>
  <si>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</si>
  <si>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</si>
  <si>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</si>
  <si>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</si>
  <si>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</si>
  <si>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</si>
  <si>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</si>
  <si>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</si>
  <si>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</si>
  <si>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</si>
  <si>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</si>
  <si>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</si>
  <si>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</si>
  <si>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</si>
  <si>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</si>
  <si>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</si>
  <si>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</si>
  <si>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</si>
  <si>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</si>
  <si>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</si>
  <si>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</si>
  <si>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</si>
  <si>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</si>
  <si>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</si>
  <si>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</si>
  <si>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</si>
  <si>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</si>
  <si>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</si>
  <si>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</si>
  <si>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</si>
  <si>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</si>
  <si>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</si>
  <si>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</si>
  <si>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</si>
  <si>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</si>
  <si>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</si>
  <si>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</si>
  <si>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</si>
  <si>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</si>
  <si>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</si>
  <si>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</si>
  <si>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</si>
  <si>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</si>
  <si>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</si>
  <si>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</si>
  <si>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</si>
  <si>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</si>
  <si>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</si>
  <si>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</si>
  <si>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</si>
  <si>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</si>
  <si>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</si>
  <si>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</si>
  <si>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</si>
  <si>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</si>
  <si>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</si>
  <si>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</si>
  <si>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</si>
  <si>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</si>
  <si>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</si>
  <si>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</si>
  <si>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</si>
  <si>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</si>
  <si>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</si>
  <si>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</si>
  <si>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</si>
  <si>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</si>
  <si>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</si>
  <si>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</si>
  <si>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</si>
  <si>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</si>
  <si>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</si>
  <si>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</si>
  <si>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</si>
  <si>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</si>
  <si>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</si>
  <si>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</si>
  <si>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</si>
  <si>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</si>
  <si>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</si>
  <si>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</si>
  <si>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</si>
  <si>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</si>
  <si>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</si>
  <si>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</si>
  <si>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</si>
  <si>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</si>
  <si>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</si>
  <si>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</si>
  <si>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</si>
  <si>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</si>
  <si>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</si>
  <si>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</si>
  <si>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</si>
  <si>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</si>
  <si>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</si>
  <si>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</si>
  <si>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</si>
  <si>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</si>
  <si>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</si>
  <si>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</si>
  <si>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</si>
  <si>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</si>
  <si>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</si>
  <si>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</si>
  <si>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</si>
  <si>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</si>
  <si>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</si>
  <si>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</si>
  <si>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</si>
  <si>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</si>
  <si>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</si>
  <si>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</si>
  <si>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</si>
  <si>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</si>
  <si>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</si>
  <si>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</si>
  <si>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</si>
  <si>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</si>
  <si>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</si>
  <si>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</si>
  <si>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</si>
  <si>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</si>
  <si>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</si>
  <si>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</si>
  <si>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</si>
  <si>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</si>
  <si>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</si>
  <si>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</si>
  <si>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</si>
  <si>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</si>
  <si>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</si>
  <si>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</si>
  <si>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</si>
  <si>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</si>
  <si>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</si>
  <si>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</si>
  <si>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</si>
  <si>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</si>
  <si>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</si>
  <si>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</si>
  <si>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</si>
  <si>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</si>
  <si>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</si>
  <si>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</si>
  <si>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</si>
  <si>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</si>
  <si>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</si>
  <si>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</si>
  <si>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</si>
  <si>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</si>
  <si>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</si>
  <si>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</si>
  <si>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</si>
  <si>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</si>
  <si>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</si>
  <si>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</si>
  <si>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</si>
  <si>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</si>
  <si>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</si>
  <si>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</si>
  <si>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</si>
  <si>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</si>
  <si>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</si>
  <si>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</si>
  <si>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</si>
  <si>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</si>
  <si>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</si>
  <si>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</si>
  <si>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</si>
  <si>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</si>
  <si>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</si>
  <si>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</si>
  <si>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</si>
  <si>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</si>
  <si>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</si>
  <si>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</si>
  <si>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</si>
  <si>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</si>
  <si>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</si>
  <si>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</si>
  <si>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</si>
  <si>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</si>
  <si>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</si>
  <si>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</si>
  <si>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</si>
  <si>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</si>
  <si>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</si>
  <si>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</si>
  <si>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</si>
  <si>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</si>
  <si>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</si>
  <si>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</si>
  <si>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</si>
  <si>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</si>
  <si>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</si>
  <si>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</si>
  <si>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</si>
  <si>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</si>
  <si>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</si>
  <si>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</si>
  <si>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</si>
  <si>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</si>
  <si>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</si>
  <si>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</si>
  <si>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</si>
  <si>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</si>
  <si>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</si>
  <si>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</si>
  <si>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</si>
  <si>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</si>
  <si>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</si>
  <si>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</si>
  <si>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</si>
  <si>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</si>
  <si>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</si>
  <si>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</si>
  <si>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</si>
  <si>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</si>
  <si>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</si>
  <si>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</si>
  <si>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</si>
  <si>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</si>
  <si>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</si>
  <si>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</si>
  <si>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</si>
  <si>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</si>
  <si>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</si>
  <si>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</si>
  <si>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</si>
  <si>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</si>
  <si>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</si>
  <si>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</si>
  <si>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</si>
  <si>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</si>
  <si>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</si>
  <si>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</si>
  <si>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</si>
  <si>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</si>
  <si>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</si>
  <si>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</si>
  <si>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</si>
  <si>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</si>
  <si>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</si>
  <si>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</si>
  <si>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</si>
  <si>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</si>
  <si>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</si>
  <si>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</si>
  <si>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</si>
  <si>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</si>
  <si>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</si>
  <si>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</si>
  <si>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</si>
  <si>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</si>
  <si>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</si>
  <si>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</si>
  <si>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</si>
  <si>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</si>
  <si>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</si>
  <si>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</si>
  <si>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</si>
  <si>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</si>
  <si>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</si>
  <si>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</si>
  <si>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</si>
  <si>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</si>
  <si>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</si>
  <si>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</si>
  <si>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</si>
  <si>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</si>
  <si>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</si>
  <si>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</si>
  <si>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</si>
  <si>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</si>
  <si>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</si>
  <si>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</si>
  <si>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</si>
  <si>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</si>
  <si>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</si>
  <si>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</si>
  <si>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</si>
  <si>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</si>
  <si>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</si>
  <si>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</si>
  <si>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</si>
  <si>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</si>
  <si>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</si>
  <si>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</si>
  <si>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</si>
  <si>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</si>
  <si>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</si>
  <si>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</si>
  <si>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</si>
  <si>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</si>
  <si>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</si>
  <si>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</si>
  <si>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</si>
  <si>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</si>
  <si>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</si>
  <si>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</si>
  <si>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</si>
  <si>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</si>
  <si>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</si>
  <si>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</si>
  <si>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</si>
  <si>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</si>
  <si>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</si>
  <si>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</si>
  <si>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</si>
  <si>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</si>
  <si>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</si>
  <si>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</si>
  <si>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</si>
  <si>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</si>
  <si>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</si>
  <si>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</si>
  <si>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</si>
  <si>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</si>
  <si>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</si>
  <si>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</si>
  <si>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</si>
  <si>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</si>
  <si>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</si>
  <si>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</si>
  <si>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</si>
  <si>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</si>
  <si>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</si>
  <si>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</si>
  <si>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</si>
  <si>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</si>
  <si>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</si>
  <si>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</si>
  <si>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</si>
  <si>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</si>
  <si>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</si>
  <si>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</si>
  <si>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</si>
  <si>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</si>
  <si>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</si>
  <si>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</si>
  <si>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</si>
  <si>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</si>
  <si>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</si>
  <si>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</si>
  <si>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</si>
  <si>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</si>
  <si>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</si>
  <si>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</si>
  <si>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</si>
  <si>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</si>
  <si>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</si>
  <si>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</si>
  <si>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</si>
  <si>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</si>
  <si>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</si>
  <si>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</si>
  <si>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</si>
  <si>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</si>
  <si>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</si>
  <si>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</si>
  <si>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</si>
  <si>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</si>
  <si>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</si>
  <si>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</si>
  <si>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</si>
  <si>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</si>
  <si>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</si>
  <si>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</si>
  <si>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</si>
  <si>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</si>
  <si>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</si>
  <si>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</si>
  <si>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</si>
  <si>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</si>
  <si>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</si>
  <si>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</si>
  <si>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</si>
  <si>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</si>
  <si>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</si>
  <si>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</si>
  <si>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</si>
  <si>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</si>
  <si>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</si>
  <si>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</si>
  <si>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</si>
  <si>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</si>
  <si>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</si>
  <si>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</si>
  <si>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</si>
  <si>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</si>
  <si>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</si>
  <si>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</si>
  <si>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</si>
  <si>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</si>
  <si>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</si>
  <si>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</si>
  <si>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</si>
  <si>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</si>
  <si>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</si>
  <si>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</si>
  <si>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</si>
  <si>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</si>
  <si>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</si>
  <si>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</si>
  <si>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</si>
  <si>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</si>
  <si>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</si>
  <si>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</si>
  <si>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</si>
  <si>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</si>
  <si>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</si>
  <si>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</si>
  <si>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</si>
  <si>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</si>
  <si>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</si>
  <si>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</si>
  <si>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</si>
  <si>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</si>
  <si>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</si>
  <si>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</si>
  <si>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</si>
  <si>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</si>
  <si>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</si>
  <si>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</si>
  <si>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</si>
  <si>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</si>
  <si>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</si>
  <si>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</si>
  <si>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</si>
  <si>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</si>
  <si>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</si>
  <si>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</si>
  <si>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</si>
  <si>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</si>
  <si>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</si>
  <si>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</si>
  <si>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</si>
  <si>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</si>
  <si>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</si>
  <si>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</si>
  <si>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</si>
  <si>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</si>
  <si>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</si>
  <si>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</si>
  <si>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</si>
  <si>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</si>
  <si>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</si>
  <si>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</si>
  <si>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</si>
  <si>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</si>
  <si>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</si>
  <si>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</si>
  <si>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</si>
  <si>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</si>
  <si>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</si>
  <si>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</si>
  <si>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</si>
  <si>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</si>
  <si>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</si>
  <si>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</si>
  <si>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</si>
  <si>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</si>
  <si>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</si>
  <si>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</si>
  <si>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</si>
  <si>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</si>
  <si>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</si>
  <si>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</si>
  <si>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</si>
  <si>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</si>
  <si>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</si>
  <si>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</si>
  <si>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</si>
  <si>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</si>
  <si>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</si>
  <si>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</si>
  <si>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</si>
  <si>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</si>
  <si>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</si>
  <si>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</si>
  <si>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</si>
  <si>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</si>
  <si>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</si>
  <si>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</si>
  <si>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</si>
  <si>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</si>
  <si>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</si>
  <si>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</si>
  <si>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</si>
  <si>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</si>
  <si>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</si>
  <si>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</si>
  <si>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</si>
  <si>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</si>
  <si>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</si>
  <si>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</si>
  <si>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</si>
  <si>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</si>
  <si>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</si>
  <si>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</si>
  <si>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</si>
  <si>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</si>
  <si>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</si>
  <si>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</si>
  <si>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</si>
  <si>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</si>
  <si>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</si>
  <si>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</si>
  <si>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</si>
  <si>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</si>
  <si>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</si>
  <si>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</si>
  <si>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</si>
  <si>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</si>
  <si>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</si>
  <si>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</si>
  <si>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</si>
  <si>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</si>
  <si>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</si>
  <si>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</si>
  <si>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</si>
  <si>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</si>
  <si>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</si>
  <si>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</si>
  <si>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</si>
  <si>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</si>
  <si>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</si>
  <si>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</si>
  <si>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</si>
  <si>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</si>
  <si>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</si>
  <si>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</si>
  <si>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</si>
  <si>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</si>
  <si>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</si>
  <si>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</si>
  <si>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</si>
  <si>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</si>
  <si>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</si>
  <si>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</si>
  <si>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</si>
  <si>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</si>
  <si>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</si>
  <si>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</si>
  <si>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</si>
  <si>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</si>
  <si>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</si>
  <si>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</si>
  <si>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</si>
  <si>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</si>
  <si>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</si>
  <si>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</si>
  <si>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</si>
  <si>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</si>
  <si>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</si>
  <si>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</si>
  <si>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</si>
  <si>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</si>
  <si>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</si>
  <si>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</si>
  <si>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</si>
  <si>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</si>
  <si>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</si>
  <si>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</si>
  <si>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</si>
  <si>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</si>
  <si>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</si>
  <si>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</si>
  <si>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</si>
  <si>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</si>
  <si>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</si>
  <si>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</si>
  <si>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</si>
  <si>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</si>
  <si>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</si>
  <si>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</si>
  <si>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</si>
  <si>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</si>
  <si>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</si>
  <si>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</si>
  <si>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</si>
  <si>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</si>
  <si>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</si>
  <si>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</si>
  <si>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</si>
  <si>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</si>
  <si>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</si>
  <si>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</si>
  <si>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</si>
  <si>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</si>
  <si>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</si>
  <si>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</si>
  <si>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</si>
  <si>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</si>
  <si>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</si>
  <si>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</si>
  <si>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</si>
  <si>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</si>
  <si>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</si>
  <si>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</si>
  <si>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</si>
  <si>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</si>
  <si>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</si>
  <si>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</si>
  <si>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</si>
  <si>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</si>
  <si>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</si>
  <si>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</si>
  <si>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</si>
  <si>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</si>
  <si>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</si>
  <si>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</si>
  <si>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</si>
  <si>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</si>
  <si>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</si>
  <si>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</si>
  <si>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</si>
  <si>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</si>
  <si>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</si>
  <si>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</si>
  <si>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</si>
  <si>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</si>
  <si>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</si>
  <si>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</si>
  <si>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</si>
  <si>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</si>
  <si>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</si>
  <si>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</si>
  <si>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</si>
  <si>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</si>
  <si>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</si>
  <si>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</si>
  <si>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</si>
  <si>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</si>
  <si>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</si>
  <si>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</si>
  <si>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</si>
  <si>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</si>
  <si>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</si>
  <si>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</si>
  <si>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</si>
  <si>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</si>
  <si>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</si>
  <si>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</si>
  <si>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</si>
  <si>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</si>
  <si>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</si>
  <si>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</si>
  <si>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</si>
  <si>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</si>
  <si>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</si>
  <si>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</si>
  <si>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</si>
  <si>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</si>
  <si>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</si>
  <si>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</si>
  <si>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</si>
  <si>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</si>
  <si>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</si>
  <si>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</si>
  <si>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</si>
  <si>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</si>
  <si>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</si>
  <si>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</si>
  <si>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</si>
  <si>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</si>
  <si>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</si>
  <si>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</si>
  <si>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</si>
  <si>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</si>
  <si>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</si>
  <si>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</si>
  <si>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</si>
  <si>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</si>
  <si>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</si>
  <si>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</si>
  <si>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</si>
  <si>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</si>
  <si>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</si>
  <si>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</si>
  <si>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</si>
  <si>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</si>
  <si>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</si>
  <si>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</si>
  <si>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</si>
  <si>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</si>
  <si>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</si>
  <si>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</si>
  <si>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</si>
  <si>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</si>
  <si>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</si>
  <si>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</si>
  <si>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</si>
  <si>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</si>
  <si>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</si>
  <si>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</si>
  <si>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</si>
  <si>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</si>
  <si>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</si>
  <si>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</si>
  <si>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</si>
  <si>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</si>
  <si>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</si>
  <si>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</si>
  <si>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</si>
  <si>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</si>
  <si>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</si>
  <si>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</si>
  <si>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</si>
  <si>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</si>
  <si>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</si>
  <si>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</si>
  <si>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</si>
  <si>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</si>
  <si>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</si>
  <si>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</si>
  <si>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</si>
  <si>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</si>
  <si>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</si>
  <si>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</si>
  <si>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</si>
  <si>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</si>
  <si>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</si>
  <si>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</si>
  <si>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</si>
  <si>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</si>
  <si>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</si>
  <si>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</si>
  <si>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</si>
  <si>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</si>
  <si>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</si>
  <si>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</si>
  <si>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</si>
  <si>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</si>
  <si>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</si>
  <si>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</si>
  <si>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</si>
  <si>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</si>
  <si>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</si>
  <si>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</si>
  <si>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</si>
  <si>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</si>
  <si>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</si>
  <si>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</si>
  <si>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</si>
  <si>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</si>
  <si>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</si>
  <si>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</si>
  <si>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</si>
  <si>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</si>
  <si>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</si>
  <si>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</si>
  <si>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</si>
  <si>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</si>
  <si>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</si>
  <si>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</si>
  <si>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</si>
  <si>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</si>
  <si>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</si>
  <si>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</si>
  <si>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</si>
  <si>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</si>
  <si>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</si>
  <si>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</si>
  <si>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</si>
  <si>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</si>
  <si>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</si>
  <si>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</si>
  <si>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</si>
  <si>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</si>
  <si>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</si>
  <si>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</si>
  <si>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</si>
  <si>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</si>
  <si>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</si>
  <si>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</si>
  <si>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</si>
  <si>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</si>
  <si>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</si>
  <si>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</si>
  <si>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</si>
  <si>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</si>
  <si>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</si>
  <si>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</si>
  <si>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</si>
  <si>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</si>
  <si>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</si>
  <si>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</si>
  <si>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</si>
  <si>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</si>
  <si>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</si>
  <si>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</si>
  <si>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</si>
  <si>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</si>
  <si>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</si>
  <si>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</si>
  <si>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</si>
  <si>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</si>
  <si>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</si>
  <si>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</si>
  <si>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</si>
  <si>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</si>
  <si>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</si>
  <si>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</si>
  <si>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</si>
  <si>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</si>
  <si>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</si>
  <si>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</si>
  <si>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</si>
  <si>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</si>
  <si>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</si>
  <si>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</si>
  <si>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</si>
  <si>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</si>
  <si>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</si>
  <si>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</si>
  <si>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</si>
  <si>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</si>
  <si>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</si>
  <si>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</si>
  <si>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</si>
  <si>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</si>
  <si>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</si>
  <si>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</si>
  <si>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</si>
  <si>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</si>
  <si>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</si>
  <si>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</si>
  <si>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</si>
  <si>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</si>
  <si>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</si>
  <si>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</si>
  <si>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</si>
  <si>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</si>
  <si>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</si>
  <si>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</si>
  <si>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</si>
  <si>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</si>
  <si>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</si>
  <si>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</si>
  <si>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</si>
  <si>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</si>
  <si>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</si>
  <si>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</si>
  <si>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</si>
  <si>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</si>
  <si>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</si>
  <si>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</si>
  <si>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</si>
  <si>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</si>
  <si>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</si>
  <si>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</si>
  <si>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</si>
  <si>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</si>
  <si>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</si>
  <si>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</si>
  <si>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</si>
  <si>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</si>
  <si>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</si>
  <si>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</si>
  <si>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</si>
  <si>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</si>
  <si>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</si>
  <si>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</si>
  <si>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</si>
  <si>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</si>
  <si>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</si>
  <si>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</si>
  <si>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</si>
  <si>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</si>
  <si>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</si>
  <si>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</si>
  <si>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</si>
  <si>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</si>
  <si>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</si>
  <si>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</si>
  <si>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</si>
  <si>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</si>
  <si>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</si>
  <si>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</si>
  <si>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</si>
  <si>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</si>
  <si>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</si>
  <si>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</si>
  <si>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</si>
  <si>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</si>
  <si>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</si>
  <si>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</si>
  <si>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</si>
  <si>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</si>
  <si>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</si>
  <si>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</si>
  <si>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</si>
  <si>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</si>
  <si>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</si>
  <si>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</si>
  <si>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</si>
  <si>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</si>
  <si>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</si>
  <si>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</si>
  <si>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</si>
  <si>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</si>
  <si>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</si>
  <si>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</si>
  <si>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</si>
  <si>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</si>
  <si>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</si>
  <si>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</si>
  <si>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</si>
  <si>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</si>
  <si>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</si>
  <si>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</si>
  <si>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</si>
  <si>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</si>
  <si>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</si>
  <si>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</si>
  <si>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</si>
  <si>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</si>
  <si>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</si>
  <si>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</si>
  <si>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</si>
  <si>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</si>
  <si>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</si>
  <si>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</si>
  <si>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</si>
  <si>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</si>
  <si>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</si>
  <si>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</si>
  <si>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</si>
  <si>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</si>
  <si>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</si>
  <si>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</si>
  <si>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</si>
  <si>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</si>
  <si>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</si>
  <si>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</si>
  <si>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</si>
  <si>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</si>
  <si>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</si>
  <si>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</si>
  <si>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</si>
  <si>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</si>
  <si>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</si>
  <si>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</si>
  <si>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</si>
  <si>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</si>
  <si>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</si>
  <si>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</si>
  <si>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</si>
  <si>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</si>
  <si>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</si>
  <si>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</si>
  <si>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</si>
  <si>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</si>
  <si>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</si>
  <si>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</si>
  <si>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</si>
  <si>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</si>
  <si>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</si>
  <si>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</si>
  <si>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</si>
  <si>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</si>
  <si>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</si>
  <si>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</si>
  <si>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</si>
  <si>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</si>
  <si>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</si>
  <si>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</si>
  <si>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</si>
  <si>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</si>
  <si>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</si>
  <si>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</si>
  <si>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</si>
  <si>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</si>
  <si>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</si>
  <si>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</si>
  <si>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</si>
  <si>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</si>
  <si>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</si>
  <si>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</si>
  <si>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</si>
  <si>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</si>
  <si>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</si>
  <si>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</si>
  <si>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</si>
  <si>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</si>
  <si>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</si>
  <si>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</si>
  <si>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</si>
  <si>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</si>
  <si>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</si>
  <si>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</si>
  <si>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</si>
  <si>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</si>
  <si>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</si>
  <si>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</si>
  <si>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</si>
  <si>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</si>
  <si>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</si>
  <si>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</si>
  <si>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</si>
  <si>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</si>
  <si>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</si>
  <si>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</si>
  <si>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</si>
  <si>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</si>
  <si>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</si>
  <si>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</si>
  <si>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</si>
  <si>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</si>
  <si>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</si>
  <si>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</si>
  <si>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</si>
  <si>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</si>
  <si>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</si>
  <si>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</si>
  <si>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</si>
  <si>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</si>
  <si>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</si>
  <si>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</si>
  <si>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</si>
  <si>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</si>
  <si>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</si>
  <si>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</si>
  <si>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</si>
  <si>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</si>
  <si>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</si>
  <si>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</si>
  <si>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</si>
  <si>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</si>
  <si>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</si>
  <si>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</si>
  <si>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</si>
  <si>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</si>
  <si>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</si>
  <si>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</si>
  <si>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</si>
  <si>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</si>
  <si>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</si>
  <si>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</si>
  <si>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</si>
  <si>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</si>
  <si>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</si>
  <si>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</si>
  <si>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</si>
  <si>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</si>
  <si>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</si>
  <si>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</si>
  <si>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</si>
  <si>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</si>
  <si>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</si>
  <si>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</si>
  <si>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</si>
  <si>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</si>
  <si>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</si>
  <si>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</si>
  <si>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</si>
  <si>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</si>
  <si>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</si>
  <si>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</si>
  <si>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</si>
  <si>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</si>
  <si>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</si>
  <si>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</si>
  <si>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</si>
  <si>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</si>
  <si>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</si>
  <si>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</si>
  <si>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</si>
  <si>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</si>
  <si>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</si>
  <si>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</si>
  <si>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</si>
  <si>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</si>
  <si>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</si>
  <si>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</si>
  <si>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</si>
  <si>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</si>
  <si>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</si>
  <si>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</si>
  <si>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</si>
  <si>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</si>
  <si>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</si>
  <si>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</si>
  <si>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</si>
  <si>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</si>
  <si>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</si>
  <si>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</si>
  <si>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</si>
  <si>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</si>
  <si>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</si>
  <si>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</si>
  <si>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</si>
  <si>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</si>
  <si>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</si>
  <si>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</si>
  <si>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</si>
  <si>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</si>
  <si>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</si>
  <si>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</si>
  <si>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</si>
  <si>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</si>
  <si>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</si>
  <si>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</si>
  <si>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</si>
  <si>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</si>
  <si>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</si>
  <si>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</si>
  <si>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</si>
  <si>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</si>
  <si>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</si>
  <si>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</si>
  <si>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</si>
  <si>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</si>
  <si>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</si>
  <si>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</si>
  <si>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</si>
  <si>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</si>
  <si>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</si>
  <si>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</si>
  <si>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</si>
  <si>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</si>
  <si>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</si>
  <si>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</si>
  <si>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</si>
  <si>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</si>
  <si>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</si>
  <si>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</si>
  <si>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</si>
  <si>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</si>
  <si>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</si>
  <si>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</si>
  <si>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</si>
  <si>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</si>
  <si>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</si>
  <si>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</si>
  <si>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</si>
  <si>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</si>
  <si>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</si>
  <si>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</si>
  <si>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</si>
  <si>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</si>
  <si>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</si>
  <si>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</si>
  <si>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</si>
  <si>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</si>
  <si>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</si>
  <si>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</si>
  <si>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</si>
  <si>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</si>
  <si>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</si>
  <si>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</si>
  <si>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</si>
  <si>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</si>
  <si>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</si>
  <si>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</si>
  <si>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</si>
  <si>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</si>
  <si>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</si>
  <si>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</si>
  <si>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</si>
  <si>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</si>
  <si>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</si>
  <si>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</si>
  <si>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</si>
  <si>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</si>
  <si>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</si>
  <si>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</si>
  <si>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</si>
  <si>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</si>
  <si>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</si>
  <si>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</si>
  <si>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</si>
  <si>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</si>
  <si>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</si>
  <si>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</si>
  <si>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</si>
  <si>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</si>
  <si>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</si>
  <si>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</si>
  <si>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</si>
  <si>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</si>
  <si>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</si>
  <si>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</si>
  <si>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</si>
  <si>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</si>
  <si>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</si>
  <si>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</si>
  <si>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</si>
  <si>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</si>
  <si>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</si>
  <si>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</si>
  <si>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</si>
  <si>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</si>
  <si>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</si>
  <si>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</si>
  <si>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</si>
  <si>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</si>
  <si>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</si>
  <si>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</si>
  <si>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</si>
  <si>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</si>
  <si>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</si>
  <si>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</si>
  <si>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</si>
  <si>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</si>
  <si>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</si>
  <si>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</si>
  <si>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</si>
  <si>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</si>
  <si>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</si>
  <si>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</si>
  <si>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</si>
  <si>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</si>
  <si>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</si>
  <si>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</si>
  <si>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</si>
  <si>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</si>
  <si>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</si>
  <si>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</si>
  <si>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</si>
  <si>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</si>
  <si>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</si>
  <si>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</si>
  <si>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</si>
  <si>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</si>
  <si>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</si>
  <si>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</si>
  <si>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</si>
  <si>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</si>
  <si>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</si>
  <si>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</si>
  <si>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</si>
  <si>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</si>
  <si>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</si>
  <si>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</si>
  <si>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</si>
  <si>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</si>
  <si>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</si>
  <si>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</si>
  <si>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</si>
  <si>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</si>
  <si>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</si>
  <si>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</si>
  <si>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</si>
  <si>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</si>
  <si>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</si>
  <si>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</si>
  <si>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</si>
  <si>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</si>
  <si>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</si>
  <si>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</si>
  <si>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</si>
  <si>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</si>
  <si>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</si>
  <si>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</si>
  <si>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</si>
  <si>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</si>
  <si>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</si>
  <si>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</si>
  <si>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</si>
  <si>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</si>
  <si>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</si>
  <si>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</si>
  <si>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</si>
  <si>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</si>
  <si>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</si>
  <si>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</si>
  <si>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</si>
  <si>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</si>
  <si>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</si>
  <si>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</si>
  <si>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</si>
  <si>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</si>
  <si>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</si>
  <si>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</si>
  <si>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</si>
  <si>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</si>
  <si>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</si>
  <si>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</si>
  <si>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</si>
  <si>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</si>
  <si>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</si>
  <si>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</si>
  <si>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</si>
  <si>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</si>
  <si>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</si>
  <si>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</si>
  <si>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</si>
  <si>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</si>
  <si>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</si>
  <si>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</si>
  <si>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</si>
  <si>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</si>
  <si>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</si>
  <si>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</si>
  <si>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</si>
  <si>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</si>
  <si>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</si>
  <si>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</si>
  <si>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</si>
  <si>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</si>
  <si>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</si>
  <si>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</si>
  <si>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</si>
  <si>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</si>
  <si>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</si>
  <si>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</si>
  <si>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</si>
  <si>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</si>
  <si>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</si>
  <si>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</si>
  <si>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</si>
  <si>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</si>
  <si>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</si>
  <si>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</si>
  <si>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</si>
  <si>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</si>
  <si>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</si>
  <si>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</si>
  <si>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</si>
  <si>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</si>
  <si>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</si>
  <si>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</si>
  <si>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</si>
  <si>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</si>
  <si>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</si>
  <si>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</si>
  <si>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</si>
  <si>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</si>
  <si>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</si>
  <si>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</si>
  <si>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</si>
  <si>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</si>
  <si>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</si>
  <si>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</si>
  <si>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</si>
  <si>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</si>
  <si>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</si>
  <si>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</si>
  <si>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</si>
  <si>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</si>
  <si>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</si>
  <si>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</si>
  <si>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</si>
  <si>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</si>
  <si>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</si>
  <si>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</si>
  <si>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</si>
  <si>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</si>
  <si>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</si>
  <si>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</si>
  <si>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</si>
  <si>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</si>
  <si>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</si>
  <si>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</si>
  <si>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</si>
  <si>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</si>
  <si>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</si>
  <si>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</si>
  <si>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</si>
  <si>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</si>
  <si>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</si>
  <si>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</si>
  <si>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</si>
  <si>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</si>
  <si>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</si>
  <si>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</si>
  <si>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</si>
  <si>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</si>
  <si>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</si>
  <si>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</si>
  <si>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</si>
  <si>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</si>
  <si>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</si>
  <si>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</si>
  <si>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</si>
  <si>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</si>
  <si>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</si>
  <si>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</si>
  <si>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</si>
  <si>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</si>
  <si>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</si>
  <si>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</si>
  <si>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</si>
  <si>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</si>
  <si>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</si>
  <si>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</si>
  <si>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</si>
  <si>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</si>
  <si>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</si>
  <si>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</si>
  <si>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</si>
  <si>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</si>
  <si>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</si>
  <si>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</si>
  <si>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</si>
  <si>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</si>
  <si>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</si>
  <si>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</si>
  <si>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</si>
  <si>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</si>
  <si>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</si>
  <si>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</si>
  <si>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</si>
  <si>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</si>
  <si>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</si>
  <si>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</si>
  <si>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</si>
  <si>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</si>
  <si>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</si>
  <si>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</si>
  <si>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</si>
  <si>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</si>
  <si>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</si>
  <si>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</si>
  <si>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</si>
  <si>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</si>
  <si>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</si>
  <si>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</si>
  <si>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</si>
  <si>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</si>
  <si>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</si>
  <si>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</si>
  <si>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</si>
  <si>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</si>
  <si>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</si>
  <si>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</si>
  <si>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</si>
  <si>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</si>
  <si>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</si>
  <si>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</si>
  <si>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</si>
  <si>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</si>
  <si>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</si>
  <si>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</si>
  <si>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</si>
  <si>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</si>
  <si>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</si>
  <si>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</si>
  <si>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</si>
  <si>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</si>
  <si>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</si>
  <si>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</si>
  <si>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</si>
  <si>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</si>
  <si>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</si>
  <si>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</si>
  <si>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</si>
  <si>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</si>
  <si>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</si>
  <si>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</si>
  <si>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</si>
  <si>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</si>
  <si>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</si>
  <si>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</si>
  <si>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</si>
  <si>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</si>
  <si>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</si>
  <si>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</si>
  <si>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</si>
  <si>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</si>
  <si>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</si>
  <si>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</si>
  <si>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</si>
  <si>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</si>
  <si>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</si>
  <si>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</si>
  <si>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</si>
  <si>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</si>
  <si>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</si>
  <si>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</si>
  <si>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</si>
  <si>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</si>
  <si>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</si>
  <si>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</si>
  <si>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</si>
  <si>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</si>
  <si>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</si>
  <si>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</si>
  <si>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</si>
  <si>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</si>
  <si>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</si>
  <si>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</si>
  <si>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</si>
  <si>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</si>
  <si>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</si>
  <si>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</si>
  <si>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</si>
  <si>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</si>
  <si>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</si>
  <si>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</si>
  <si>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</si>
  <si>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</si>
  <si>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</si>
  <si>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</si>
  <si>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</si>
  <si>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</si>
  <si>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</si>
  <si>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</si>
  <si>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</si>
  <si>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</si>
  <si>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</si>
  <si>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</si>
  <si>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</si>
  <si>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</si>
  <si>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</si>
  <si>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</si>
  <si>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</si>
  <si>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</si>
  <si>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</si>
  <si>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</si>
  <si>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</si>
  <si>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</si>
  <si>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</si>
  <si>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</si>
  <si>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</si>
  <si>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</si>
  <si>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</si>
  <si>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</si>
  <si>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</si>
  <si>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</si>
  <si>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</si>
  <si>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</si>
  <si>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</si>
  <si>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</si>
  <si>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</si>
  <si>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</si>
  <si>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</si>
  <si>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</si>
  <si>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</si>
  <si>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</si>
  <si>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</si>
  <si>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</si>
  <si>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</si>
  <si>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</si>
  <si>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</si>
  <si>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</si>
  <si>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</si>
  <si>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</si>
  <si>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</si>
  <si>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</si>
  <si>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</si>
  <si>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</si>
  <si>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</si>
  <si>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</si>
  <si>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</si>
  <si>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</si>
  <si>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</si>
  <si>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</si>
  <si>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</si>
  <si>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</si>
  <si>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</si>
  <si>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</si>
  <si>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</si>
  <si>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</si>
  <si>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</si>
  <si>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</si>
  <si>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</si>
  <si>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</si>
  <si>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</si>
  <si>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</si>
  <si>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</si>
  <si>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</si>
  <si>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</si>
  <si>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</si>
  <si>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</si>
  <si>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</si>
  <si>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</si>
  <si>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</si>
  <si>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</si>
  <si>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</si>
  <si>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</si>
  <si>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</si>
  <si>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</si>
  <si>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</si>
  <si>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</si>
  <si>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</si>
  <si>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</si>
  <si>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</si>
  <si>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</si>
  <si>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</si>
  <si>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</si>
  <si>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</si>
  <si>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</si>
  <si>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</si>
  <si>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</si>
  <si>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</si>
  <si>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</si>
  <si>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</si>
  <si>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</si>
  <si>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</si>
  <si>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</si>
  <si>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</si>
  <si>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</si>
  <si>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</si>
  <si>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</si>
  <si>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</si>
  <si>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</si>
  <si>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</si>
  <si>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</si>
  <si>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</si>
  <si>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</si>
  <si>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</si>
  <si>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</si>
  <si>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</si>
  <si>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</si>
  <si>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</si>
  <si>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</si>
  <si>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</si>
  <si>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</si>
  <si>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</si>
  <si>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</si>
  <si>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</si>
  <si>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</si>
  <si>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</si>
  <si>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</si>
  <si>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</si>
  <si>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</si>
  <si>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</si>
  <si>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</si>
  <si>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</si>
  <si>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</si>
  <si>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</si>
  <si>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</si>
  <si>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</si>
  <si>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</si>
  <si>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</si>
  <si>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</si>
  <si>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</si>
  <si>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</si>
  <si>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</si>
  <si>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</si>
  <si>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</si>
  <si>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</si>
  <si>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</si>
  <si>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</si>
  <si>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</si>
  <si>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</si>
  <si>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</si>
  <si>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</si>
  <si>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</si>
  <si>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</si>
  <si>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</si>
  <si>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</si>
  <si>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</si>
  <si>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</si>
  <si>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</si>
  <si>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</si>
  <si>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</si>
  <si>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</si>
  <si>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</si>
  <si>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</si>
  <si>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</si>
  <si>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</si>
  <si>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</si>
  <si>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</si>
  <si>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</si>
  <si>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</si>
  <si>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</si>
  <si>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</si>
  <si>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</si>
  <si>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</si>
  <si>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</si>
  <si>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</si>
  <si>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</si>
  <si>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</si>
  <si>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</si>
  <si>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</si>
  <si>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</si>
  <si>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</si>
  <si>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</si>
  <si>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</si>
  <si>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</si>
  <si>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</si>
  <si>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</si>
  <si>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</si>
  <si>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</si>
  <si>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</si>
  <si>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</si>
  <si>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</si>
  <si>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</si>
  <si>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</si>
  <si>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</si>
  <si>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</si>
  <si>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</si>
  <si>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</si>
  <si>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</si>
  <si>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</si>
  <si>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</si>
  <si>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</si>
  <si>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</si>
  <si>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</si>
  <si>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</si>
  <si>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</si>
  <si>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</si>
  <si>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</si>
  <si>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</si>
  <si>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</si>
  <si>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</si>
  <si>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</si>
  <si>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</si>
  <si>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</si>
  <si>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</si>
  <si>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</si>
  <si>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</si>
  <si>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</si>
  <si>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</si>
  <si>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</si>
  <si>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</si>
  <si>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</si>
  <si>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</si>
  <si>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</si>
  <si>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</si>
  <si>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</si>
  <si>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</si>
  <si>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</si>
  <si>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</si>
  <si>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</si>
  <si>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</si>
  <si>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</si>
  <si>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</si>
  <si>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</si>
  <si>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</si>
  <si>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</si>
  <si>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</si>
  <si>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</si>
  <si>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</si>
  <si>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</si>
  <si>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</si>
  <si>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</si>
  <si>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</si>
  <si>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</si>
  <si>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</si>
  <si>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</si>
  <si>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</si>
  <si>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</si>
  <si>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</si>
  <si>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</si>
  <si>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</si>
  <si>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</si>
  <si>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</si>
  <si>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</si>
  <si>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</si>
  <si>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</si>
  <si>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</si>
  <si>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</si>
  <si>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</si>
  <si>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</si>
  <si>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</si>
  <si>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</si>
  <si>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</si>
  <si>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</si>
  <si>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</si>
  <si>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</si>
  <si>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</si>
  <si>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</si>
  <si>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</si>
  <si>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</si>
  <si>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</si>
  <si>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</si>
  <si>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</si>
  <si>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</si>
  <si>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</si>
  <si>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</si>
  <si>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</si>
  <si>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</si>
  <si>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</si>
  <si>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</si>
  <si>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</si>
  <si>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</si>
  <si>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</si>
  <si>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</si>
  <si>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</si>
  <si>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</si>
  <si>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</si>
  <si>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</si>
  <si>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</si>
  <si>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</si>
  <si>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</si>
  <si>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</si>
  <si>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</si>
  <si>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</si>
  <si>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</si>
  <si>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</si>
  <si>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</si>
  <si>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</si>
  <si>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</si>
  <si>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</si>
  <si>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</si>
  <si>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</si>
  <si>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</si>
  <si>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</si>
  <si>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</si>
  <si>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</si>
  <si>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</si>
  <si>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</si>
  <si>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</si>
  <si>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</si>
  <si>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</si>
  <si>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</si>
  <si>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</si>
  <si>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</si>
  <si>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</si>
  <si>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</si>
  <si>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</si>
  <si>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</si>
  <si>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</si>
  <si>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</si>
  <si>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</si>
  <si>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</si>
  <si>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</si>
  <si>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</si>
  <si>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</si>
  <si>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</si>
  <si>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</si>
  <si>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</si>
  <si>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</si>
  <si>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</si>
  <si>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</si>
  <si>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</si>
  <si>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</si>
  <si>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</si>
  <si>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</si>
  <si>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</si>
  <si>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</si>
  <si>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</si>
  <si>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</si>
  <si>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</si>
  <si>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</si>
  <si>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</si>
  <si>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</si>
  <si>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</si>
  <si>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</si>
  <si>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</si>
  <si>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</si>
  <si>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</si>
  <si>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</si>
  <si>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</si>
  <si>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</si>
  <si>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</si>
  <si>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</si>
  <si>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</si>
  <si>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</si>
  <si>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</si>
  <si>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</si>
  <si>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</si>
  <si>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</si>
  <si>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</si>
  <si>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</si>
  <si>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</si>
  <si>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</si>
  <si>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</si>
  <si>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</si>
  <si>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</si>
  <si>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</si>
  <si>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</si>
  <si>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</si>
  <si>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</si>
  <si>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</si>
  <si>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</si>
  <si>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</si>
  <si>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</si>
  <si>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</si>
  <si>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</si>
  <si>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</si>
  <si>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</si>
  <si>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</si>
  <si>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</si>
  <si>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</si>
  <si>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</si>
  <si>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</si>
  <si>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</si>
  <si>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</si>
  <si>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</si>
  <si>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</si>
  <si>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</si>
  <si>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</si>
  <si>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</si>
  <si>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</si>
  <si>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</si>
  <si>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</si>
  <si>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</si>
  <si>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</si>
  <si>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</si>
  <si>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</si>
  <si>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</si>
  <si>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</si>
  <si>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</si>
  <si>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</si>
  <si>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</si>
  <si>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</si>
  <si>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</si>
  <si>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</si>
  <si>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</si>
  <si>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</si>
  <si>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</si>
  <si>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</si>
  <si>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</si>
  <si>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</si>
  <si>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</si>
  <si>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</si>
  <si>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</si>
  <si>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</si>
  <si>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</si>
  <si>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</si>
  <si>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</si>
  <si>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</si>
  <si>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</si>
  <si>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</si>
  <si>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</si>
  <si>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</si>
  <si>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</si>
  <si>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</si>
  <si>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</si>
  <si>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</si>
  <si>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</si>
  <si>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</si>
  <si>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</si>
  <si>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</si>
  <si>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</si>
  <si>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</si>
  <si>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</si>
  <si>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</si>
  <si>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</si>
  <si>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</si>
  <si>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</si>
  <si>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</si>
  <si>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</si>
  <si>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</si>
  <si>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</si>
  <si>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</si>
  <si>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</si>
  <si>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</si>
  <si>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</si>
  <si>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</si>
  <si>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</si>
  <si>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</si>
  <si>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</si>
  <si>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</si>
  <si>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</si>
  <si>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</si>
  <si>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</si>
  <si>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</si>
  <si>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</si>
  <si>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</si>
  <si>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</si>
  <si>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</si>
  <si>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</si>
  <si>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</si>
  <si>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</si>
  <si>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</si>
  <si>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</si>
  <si>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</si>
  <si>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</si>
  <si>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</si>
  <si>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</si>
  <si>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</si>
  <si>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</si>
  <si>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</si>
  <si>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</si>
  <si>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</si>
  <si>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</si>
  <si>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</si>
  <si>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</si>
  <si>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</si>
  <si>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</si>
  <si>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</si>
  <si>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</si>
  <si>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</si>
  <si>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</si>
  <si>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</si>
  <si>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</si>
  <si>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</si>
  <si>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</si>
  <si>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</si>
  <si>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</si>
  <si>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</si>
  <si>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</si>
  <si>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</si>
  <si>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</si>
  <si>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</si>
  <si>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</si>
  <si>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</si>
  <si>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</si>
  <si>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</si>
  <si>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</si>
  <si>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</si>
  <si>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</si>
  <si>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</si>
  <si>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</si>
  <si>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</si>
  <si>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</si>
  <si>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</si>
  <si>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</si>
  <si>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</si>
  <si>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</si>
  <si>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</si>
  <si>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</si>
  <si>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</si>
  <si>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</si>
  <si>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</si>
  <si>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</si>
  <si>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</si>
  <si>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</si>
  <si>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</si>
  <si>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</si>
  <si>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</si>
  <si>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</si>
  <si>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</si>
  <si>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</si>
  <si>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</si>
  <si>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</si>
  <si>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</si>
  <si>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</si>
  <si>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</si>
  <si>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</si>
  <si>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</si>
  <si>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</si>
  <si>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</si>
  <si>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</si>
  <si>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</si>
  <si>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</si>
  <si>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</si>
  <si>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</si>
  <si>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</si>
  <si>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</si>
  <si>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</si>
  <si>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</si>
  <si>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</si>
  <si>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</si>
  <si>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</si>
  <si>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</si>
  <si>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</si>
  <si>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</si>
  <si>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</si>
  <si>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</si>
  <si>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</si>
  <si>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</si>
  <si>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</si>
  <si>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</si>
  <si>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</si>
  <si>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</si>
  <si>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</si>
  <si>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</si>
  <si>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</si>
  <si>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</si>
  <si>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</si>
  <si>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</si>
  <si>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</si>
  <si>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</si>
  <si>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</si>
  <si>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</si>
  <si>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</si>
  <si>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</si>
  <si>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</si>
  <si>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</si>
  <si>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</si>
  <si>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</si>
  <si>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</si>
  <si>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</si>
  <si>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</si>
  <si>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</si>
  <si>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</si>
  <si>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</si>
  <si>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</si>
  <si>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</si>
  <si>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</si>
  <si>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</si>
  <si>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</si>
  <si>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</si>
  <si>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</si>
  <si>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</si>
  <si>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</si>
  <si>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</si>
  <si>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</si>
  <si>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</si>
  <si>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</si>
  <si>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</si>
  <si>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</si>
  <si>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</si>
  <si>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</si>
  <si>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</si>
  <si>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</si>
  <si>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</si>
  <si>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</si>
  <si>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</si>
  <si>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</si>
  <si>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</si>
  <si>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</si>
  <si>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</si>
  <si>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</si>
  <si>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</si>
  <si>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</si>
  <si>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</si>
  <si>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</si>
  <si>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</si>
  <si>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</si>
  <si>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</si>
  <si>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</si>
  <si>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</si>
  <si>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</si>
  <si>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</si>
  <si>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</si>
  <si>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</si>
  <si>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</si>
  <si>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</si>
  <si>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</si>
  <si>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</si>
  <si>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</si>
  <si>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</si>
  <si>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</si>
  <si>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</si>
  <si>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</si>
  <si>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</si>
  <si>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</si>
  <si>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</si>
  <si>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</si>
  <si>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</si>
  <si>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</si>
  <si>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</si>
  <si>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</si>
  <si>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</si>
  <si>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</si>
  <si>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</si>
  <si>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</si>
  <si>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</si>
  <si>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</si>
  <si>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</si>
  <si>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</si>
  <si>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</si>
  <si>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</si>
  <si>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</si>
  <si>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</si>
  <si>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</si>
  <si>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</si>
  <si>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</si>
  <si>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</si>
  <si>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</si>
  <si>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</si>
  <si>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</si>
  <si>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</si>
  <si>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</si>
  <si>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</si>
  <si>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</si>
  <si>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</si>
  <si>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</si>
  <si>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</si>
  <si>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</si>
  <si>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</si>
  <si>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</si>
  <si>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</si>
  <si>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</si>
  <si>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</si>
  <si>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</si>
  <si>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</si>
  <si>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</si>
  <si>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</si>
  <si>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</si>
  <si>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</si>
  <si>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</si>
  <si>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</si>
  <si>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</si>
  <si>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</si>
  <si>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</si>
  <si>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</si>
  <si>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</si>
  <si>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</si>
  <si>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</si>
  <si>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</si>
  <si>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</si>
  <si>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</si>
  <si>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</si>
  <si>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</si>
  <si>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</si>
  <si>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</si>
  <si>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</si>
  <si>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</si>
  <si>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</si>
  <si>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</si>
  <si>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</si>
  <si>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</si>
  <si>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</si>
  <si>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</si>
  <si>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</si>
  <si>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</si>
  <si>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</si>
  <si>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</si>
  <si>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</si>
  <si>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</si>
  <si>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</si>
  <si>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</si>
  <si>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</si>
  <si>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</si>
  <si>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</si>
  <si>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</si>
  <si>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</si>
  <si>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</si>
  <si>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</si>
  <si>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</si>
  <si>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</si>
  <si>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</si>
  <si>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</si>
  <si>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</si>
  <si>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</si>
  <si>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</si>
  <si>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</si>
  <si>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</si>
  <si>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</si>
  <si>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</si>
  <si>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</si>
  <si>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</si>
  <si>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</si>
  <si>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</si>
  <si>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</si>
  <si>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</si>
  <si>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</si>
  <si>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</si>
  <si>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</si>
  <si>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</si>
  <si>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</si>
  <si>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</si>
  <si>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</si>
  <si>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</si>
  <si>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</si>
  <si>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</si>
  <si>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</si>
  <si>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</si>
  <si>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</si>
  <si>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</si>
  <si>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</si>
  <si>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</si>
  <si>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</si>
  <si>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</si>
  <si>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</si>
  <si>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</si>
  <si>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</si>
  <si>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</si>
  <si>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</si>
  <si>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</si>
  <si>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</si>
  <si>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</si>
  <si>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</si>
  <si>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</si>
  <si>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</si>
  <si>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</si>
  <si>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</si>
  <si>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</si>
  <si>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</si>
  <si>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</si>
  <si>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</si>
  <si>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</si>
  <si>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</si>
  <si>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</si>
  <si>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</si>
  <si>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</si>
  <si>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</si>
  <si>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</si>
  <si>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</si>
  <si>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</si>
  <si>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</si>
  <si>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</si>
  <si>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</si>
  <si>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</si>
  <si>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</si>
  <si>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</si>
  <si>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</si>
  <si>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</si>
  <si>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</si>
  <si>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</si>
  <si>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</si>
  <si>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</si>
  <si>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</si>
  <si>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</si>
  <si>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</si>
  <si>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</si>
  <si>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</si>
  <si>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</si>
  <si>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</si>
  <si>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</si>
  <si>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</si>
  <si>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</si>
  <si>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</si>
  <si>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</si>
  <si>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</si>
  <si>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</si>
  <si>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</si>
  <si>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</si>
  <si>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</si>
  <si>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</si>
  <si>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</si>
  <si>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</si>
  <si>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</si>
  <si>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</si>
  <si>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</si>
  <si>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</si>
  <si>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</si>
  <si>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</si>
  <si>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</si>
  <si>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</si>
  <si>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</si>
  <si>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</si>
  <si>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</si>
  <si>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</si>
  <si>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</si>
  <si>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</si>
  <si>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</si>
  <si>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</si>
  <si>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</si>
  <si>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</si>
  <si>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</si>
  <si>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</si>
  <si>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</si>
  <si>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</si>
  <si>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</si>
  <si>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</si>
  <si>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</si>
  <si>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</si>
  <si>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</si>
  <si>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</si>
  <si>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</si>
  <si>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</si>
  <si>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</si>
  <si>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</si>
  <si>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</si>
  <si>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</si>
  <si>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</si>
  <si>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</si>
  <si>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</si>
  <si>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</si>
  <si>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</si>
  <si>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</si>
  <si>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</si>
  <si>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</si>
  <si>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</si>
  <si>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</si>
  <si>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</si>
  <si>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</si>
  <si>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</si>
  <si>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</si>
  <si>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</si>
  <si>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</si>
  <si>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</si>
  <si>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</si>
  <si>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</si>
  <si>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</si>
  <si>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</si>
  <si>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</si>
  <si>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</si>
  <si>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</si>
  <si>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</si>
  <si>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</si>
  <si>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</si>
  <si>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</si>
  <si>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</si>
  <si>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</si>
  <si>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</si>
  <si>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</si>
  <si>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</si>
  <si>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</si>
  <si>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</si>
  <si>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</si>
  <si>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</si>
  <si>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</si>
  <si>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</si>
  <si>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</si>
  <si>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</si>
  <si>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</si>
  <si>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</si>
  <si>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</si>
  <si>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</si>
  <si>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</si>
  <si>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</si>
  <si>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</si>
  <si>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</si>
  <si>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</si>
  <si>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</si>
  <si>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</si>
  <si>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</si>
  <si>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</si>
  <si>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</si>
  <si>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</si>
  <si>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</si>
  <si>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</si>
  <si>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</si>
  <si>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</si>
  <si>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</si>
  <si>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</si>
  <si>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</si>
  <si>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</si>
  <si>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</si>
  <si>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</si>
  <si>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</si>
  <si>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</si>
  <si>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</si>
  <si>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</si>
  <si>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</si>
  <si>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</si>
  <si>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</si>
  <si>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</si>
  <si>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</si>
  <si>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</si>
  <si>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</si>
  <si>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</si>
  <si>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</si>
  <si>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</si>
  <si>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</si>
  <si>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</si>
  <si>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</si>
  <si>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</si>
  <si>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</si>
  <si>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</si>
  <si>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</si>
  <si>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</si>
  <si>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</si>
  <si>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</si>
  <si>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</si>
  <si>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</si>
  <si>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</si>
  <si>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</si>
  <si>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</si>
  <si>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</si>
  <si>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</si>
  <si>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</si>
  <si>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</si>
  <si>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</si>
  <si>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</si>
  <si>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</si>
  <si>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</si>
  <si>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</si>
  <si>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</si>
  <si>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</si>
  <si>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</si>
  <si>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</si>
  <si>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</si>
  <si>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</si>
  <si>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</si>
  <si>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</si>
  <si>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</si>
  <si>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</si>
  <si>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</si>
  <si>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</si>
  <si>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</si>
  <si>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</si>
  <si>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</si>
  <si>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</si>
  <si>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</si>
  <si>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</si>
  <si>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</si>
  <si>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</si>
  <si>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</si>
  <si>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</si>
  <si>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</si>
  <si>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</si>
  <si>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</si>
  <si>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</si>
  <si>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</si>
  <si>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</si>
  <si>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</si>
  <si>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</si>
  <si>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</si>
  <si>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</si>
  <si>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</si>
  <si>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</si>
  <si>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</si>
  <si>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</si>
  <si>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</si>
  <si>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</si>
  <si>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</si>
  <si>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</si>
  <si>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</si>
  <si>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</si>
  <si>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</si>
  <si>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</si>
  <si>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</si>
  <si>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</si>
  <si>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</si>
  <si>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</si>
  <si>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</si>
  <si>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</si>
  <si>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</si>
  <si>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</si>
  <si>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</si>
  <si>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</si>
  <si>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</si>
  <si>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</si>
  <si>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</si>
  <si>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</si>
  <si>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</si>
  <si>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</si>
  <si>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</si>
  <si>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</si>
  <si>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</si>
  <si>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</si>
  <si>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</si>
  <si>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</si>
  <si>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</si>
  <si>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</si>
  <si>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</si>
  <si>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</si>
  <si>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</si>
  <si>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</si>
  <si>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</si>
  <si>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</si>
  <si>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</si>
  <si>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</si>
  <si>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</si>
  <si>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</si>
  <si>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</si>
  <si>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</si>
  <si>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</si>
  <si>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</si>
  <si>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</si>
  <si>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</si>
  <si>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</si>
  <si>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</si>
  <si>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</si>
  <si>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</si>
  <si>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</si>
  <si>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</si>
  <si>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</si>
  <si>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</si>
  <si>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</si>
  <si>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</si>
  <si>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</si>
  <si>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</si>
  <si>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</si>
  <si>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</si>
  <si>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</si>
  <si>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</si>
  <si>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</si>
  <si>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</si>
  <si>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</si>
  <si>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</si>
  <si>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</si>
  <si>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</si>
  <si>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</si>
  <si>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</si>
  <si>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</si>
  <si>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</si>
  <si>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</si>
  <si>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</si>
  <si>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</si>
  <si>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</si>
  <si>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</si>
  <si>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</si>
  <si>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</si>
  <si>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</si>
  <si>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</si>
  <si>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</si>
  <si>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</si>
  <si>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</si>
  <si>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</si>
  <si>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</si>
  <si>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</si>
  <si>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</si>
  <si>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</si>
  <si>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</si>
  <si>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</si>
  <si>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</si>
  <si>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</si>
  <si>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</si>
  <si>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</si>
  <si>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</si>
  <si>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</si>
  <si>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</si>
  <si>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</si>
  <si>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</si>
  <si>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</si>
  <si>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</si>
  <si>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</si>
  <si>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</si>
  <si>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</si>
  <si>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</si>
  <si>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</si>
  <si>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</si>
  <si>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</si>
  <si>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</si>
  <si>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</si>
  <si>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</si>
  <si>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</si>
  <si>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</si>
  <si>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</si>
  <si>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</si>
  <si>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</si>
  <si>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</si>
  <si>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</si>
  <si>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</si>
  <si>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</si>
  <si>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</si>
  <si>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</si>
  <si>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</si>
  <si>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</si>
  <si>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</si>
  <si>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</si>
  <si>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</si>
  <si>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</si>
  <si>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</si>
  <si>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</si>
  <si>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</si>
  <si>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</si>
  <si>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</si>
  <si>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</si>
  <si>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</si>
  <si>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</si>
  <si>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</si>
  <si>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</si>
  <si>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</si>
  <si>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</si>
  <si>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</si>
  <si>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</si>
  <si>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</si>
  <si>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</si>
  <si>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</si>
  <si>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</si>
  <si>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</si>
  <si>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</si>
  <si>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</si>
  <si>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</si>
  <si>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</si>
  <si>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</si>
  <si>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</si>
  <si>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</si>
  <si>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</si>
  <si>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</si>
  <si>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</si>
  <si>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</si>
  <si>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</si>
  <si>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</si>
  <si>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</si>
  <si>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</si>
  <si>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</si>
  <si>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</si>
  <si>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</si>
  <si>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</si>
  <si>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</si>
  <si>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</si>
  <si>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</si>
  <si>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</si>
  <si>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</si>
  <si>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</si>
  <si>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</si>
  <si>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</si>
  <si>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</si>
  <si>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</si>
  <si>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</si>
  <si>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</si>
  <si>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</si>
  <si>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</si>
  <si>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</si>
  <si>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</si>
  <si>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</si>
  <si>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</si>
  <si>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</si>
  <si>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</si>
  <si>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</si>
  <si>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</si>
  <si>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</si>
  <si>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</si>
  <si>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</si>
  <si>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</si>
  <si>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</si>
  <si>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</si>
  <si>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</si>
  <si>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</si>
  <si>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</si>
  <si>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</si>
  <si>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</si>
  <si>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</si>
  <si>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</si>
  <si>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</si>
  <si>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</si>
  <si>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</si>
  <si>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</si>
  <si>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</si>
  <si>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</si>
  <si>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</si>
  <si>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</si>
  <si>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</si>
  <si>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</si>
  <si>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</si>
  <si>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</si>
  <si>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</si>
  <si>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</si>
  <si>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</si>
  <si>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</si>
  <si>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</si>
  <si>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</si>
  <si>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</si>
  <si>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</si>
  <si>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</si>
  <si>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</si>
  <si>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</si>
  <si>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</si>
  <si>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</si>
  <si>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</si>
  <si>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</si>
  <si>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</si>
  <si>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</si>
  <si>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</si>
  <si>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</si>
  <si>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</si>
  <si>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</si>
  <si>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</si>
  <si>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</si>
  <si>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</si>
  <si>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</si>
  <si>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</si>
  <si>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</si>
  <si>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</si>
  <si>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</si>
  <si>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</si>
  <si>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</si>
  <si>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</si>
  <si>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</si>
  <si>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</si>
  <si>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</si>
  <si>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</si>
  <si>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</si>
  <si>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</si>
  <si>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</si>
  <si>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</si>
  <si>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</si>
  <si>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</si>
  <si>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</si>
  <si>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</si>
  <si>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</si>
  <si>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</si>
  <si>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</si>
  <si>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</si>
  <si>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</si>
  <si>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</si>
  <si>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</si>
  <si>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</si>
  <si>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</si>
  <si>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</si>
  <si>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</si>
  <si>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</si>
  <si>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</si>
  <si>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</si>
  <si>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</si>
  <si>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</si>
  <si>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</si>
  <si>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</si>
  <si>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</si>
  <si>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</si>
  <si>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</si>
  <si>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</si>
  <si>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</si>
  <si>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</si>
  <si>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</si>
  <si>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</si>
  <si>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</si>
  <si>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</si>
  <si>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</si>
  <si>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</si>
  <si>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</si>
  <si>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</si>
  <si>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</si>
  <si>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</si>
  <si>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</si>
  <si>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</si>
  <si>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</si>
  <si>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</si>
  <si>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</si>
  <si>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</si>
  <si>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</si>
  <si>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</si>
  <si>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</si>
  <si>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</si>
  <si>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</si>
  <si>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</si>
  <si>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</si>
  <si>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</si>
  <si>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</si>
  <si>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</si>
  <si>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</si>
  <si>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</si>
  <si>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</si>
  <si>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</si>
  <si>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</si>
  <si>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</si>
  <si>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</si>
  <si>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</si>
  <si>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</si>
  <si>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</si>
  <si>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</si>
  <si>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</si>
  <si>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</si>
  <si>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</si>
  <si>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</si>
  <si>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</si>
  <si>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</si>
  <si>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</si>
  <si>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</si>
  <si>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</si>
  <si>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</si>
  <si>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</si>
  <si>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</si>
  <si>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</si>
  <si>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</si>
  <si>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</si>
  <si>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</si>
  <si>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</si>
  <si>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</si>
  <si>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</si>
  <si>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</si>
  <si>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</si>
  <si>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</si>
  <si>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</si>
  <si>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</si>
  <si>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</si>
  <si>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</si>
  <si>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</si>
  <si>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</si>
  <si>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</si>
  <si>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</si>
  <si>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</si>
  <si>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</si>
  <si>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</si>
  <si>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</si>
  <si>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</si>
  <si>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</si>
  <si>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</si>
  <si>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</si>
  <si>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</si>
  <si>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</si>
  <si>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</si>
  <si>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</si>
  <si>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</si>
  <si>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</si>
  <si>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</si>
  <si>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</si>
  <si>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</si>
  <si>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</si>
  <si>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</si>
  <si>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</si>
  <si>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</si>
  <si>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</si>
  <si>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</si>
  <si>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</si>
  <si>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</si>
  <si>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</si>
  <si>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</si>
  <si>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</si>
  <si>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</si>
  <si>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</si>
  <si>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</si>
  <si>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</si>
  <si>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</si>
  <si>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</si>
  <si>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</si>
  <si>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</si>
  <si>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</si>
  <si>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</si>
  <si>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</si>
  <si>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</si>
  <si>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</si>
  <si>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</si>
  <si>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</si>
  <si>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</si>
  <si>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</si>
  <si>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</si>
  <si>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</si>
  <si>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</si>
  <si>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</si>
  <si>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</si>
  <si>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</si>
  <si>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</si>
  <si>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</si>
  <si>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</si>
  <si>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</si>
  <si>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</si>
  <si>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</si>
  <si>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</si>
  <si>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</si>
  <si>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</si>
  <si>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</si>
  <si>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</si>
  <si>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</si>
  <si>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</si>
  <si>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</si>
  <si>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</si>
  <si>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</si>
  <si>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</si>
  <si>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</si>
  <si>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</si>
  <si>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</si>
  <si>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</si>
  <si>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</si>
  <si>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</si>
  <si>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</si>
  <si>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</si>
  <si>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</si>
  <si>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</si>
  <si>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</si>
  <si>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</si>
  <si>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</si>
  <si>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</si>
  <si>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</si>
  <si>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</si>
  <si>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</si>
  <si>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</si>
  <si>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</si>
  <si>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</si>
  <si>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</si>
  <si>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</si>
  <si>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</si>
  <si>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</si>
  <si>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</si>
  <si>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</si>
  <si>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</si>
  <si>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</si>
  <si>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</si>
  <si>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</si>
  <si>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</si>
  <si>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</si>
  <si>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</si>
  <si>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</si>
  <si>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</si>
  <si>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</si>
  <si>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</si>
  <si>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</si>
  <si>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</si>
  <si>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</si>
  <si>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</si>
  <si>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</si>
  <si>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</si>
  <si>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</si>
  <si>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</si>
  <si>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</si>
  <si>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</si>
  <si>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</si>
  <si>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</si>
  <si>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</si>
  <si>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</si>
  <si>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</si>
  <si>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</si>
  <si>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</si>
  <si>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</si>
  <si>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</si>
  <si>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</si>
  <si>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</si>
  <si>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</si>
  <si>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</si>
  <si>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</si>
  <si>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</si>
  <si>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</si>
  <si>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</si>
  <si>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</si>
  <si>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</si>
  <si>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</si>
  <si>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</si>
  <si>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</si>
  <si>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</si>
  <si>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</si>
  <si>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</si>
  <si>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</si>
  <si>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</si>
  <si>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</si>
  <si>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</si>
  <si>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</si>
  <si>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</si>
  <si>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</si>
  <si>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</si>
  <si>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</si>
  <si>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</si>
  <si>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</si>
  <si>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</si>
  <si>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</si>
  <si>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</si>
  <si>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</si>
  <si>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</si>
  <si>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</si>
  <si>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</si>
  <si>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</si>
  <si>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</si>
  <si>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</si>
  <si>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</si>
  <si>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</si>
  <si>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</si>
  <si>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</si>
  <si>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</si>
  <si>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</si>
  <si>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</si>
  <si>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</si>
  <si>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</si>
  <si>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</si>
  <si>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</si>
  <si>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</si>
  <si>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</si>
  <si>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</si>
  <si>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</si>
  <si>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</si>
  <si>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</si>
  <si>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</si>
  <si>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</si>
  <si>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</si>
  <si>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</si>
  <si>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</si>
  <si>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</si>
  <si>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</si>
  <si>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</si>
  <si>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</si>
  <si>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</si>
  <si>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</si>
  <si>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</si>
  <si>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</si>
  <si>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</si>
  <si>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</si>
  <si>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</si>
  <si>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</si>
  <si>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</si>
  <si>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</si>
  <si>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</si>
  <si>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</si>
  <si>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</si>
  <si>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</si>
  <si>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</si>
  <si>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</si>
  <si>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</si>
  <si>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</si>
  <si>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</si>
  <si>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</si>
  <si>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</si>
  <si>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</si>
  <si>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</si>
  <si>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</si>
  <si>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</si>
  <si>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</si>
  <si>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</si>
  <si>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</si>
  <si>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</si>
  <si>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</si>
  <si>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</si>
  <si>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</si>
  <si>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</si>
  <si>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</si>
  <si>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</si>
  <si>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</si>
  <si>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</si>
  <si>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</si>
  <si>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</si>
  <si>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</si>
  <si>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</si>
  <si>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</si>
  <si>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</si>
  <si>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</si>
  <si>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</si>
  <si>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</si>
  <si>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</si>
  <si>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</si>
  <si>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</si>
  <si>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</si>
  <si>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</si>
  <si>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</si>
  <si>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</si>
  <si>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</si>
  <si>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</si>
  <si>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</si>
  <si>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</si>
  <si>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</si>
  <si>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</si>
  <si>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</si>
  <si>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</si>
  <si>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</si>
  <si>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</si>
  <si>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</si>
  <si>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</si>
  <si>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</si>
  <si>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</si>
  <si>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</si>
  <si>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</si>
  <si>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</si>
  <si>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</si>
  <si>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</si>
  <si>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</si>
  <si>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</si>
  <si>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</si>
  <si>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</si>
  <si>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</si>
  <si>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</si>
  <si>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</si>
  <si>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</si>
  <si>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</si>
  <si>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</si>
  <si>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</si>
  <si>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</si>
  <si>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</si>
  <si>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</si>
  <si>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</si>
  <si>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</si>
  <si>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</si>
  <si>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</si>
  <si>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</si>
  <si>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</si>
  <si>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</si>
  <si>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</si>
  <si>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</si>
  <si>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</si>
  <si>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</si>
  <si>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</si>
  <si>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</si>
  <si>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</si>
  <si>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</si>
  <si>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</si>
  <si>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</si>
  <si>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</si>
  <si>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</si>
  <si>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</si>
  <si>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</si>
  <si>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</si>
  <si>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</si>
  <si>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</si>
  <si>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</si>
  <si>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</si>
  <si>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</si>
  <si>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</si>
  <si>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</si>
  <si>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</si>
  <si>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</si>
  <si>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</si>
  <si>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</si>
  <si>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</si>
  <si>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</si>
  <si>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</si>
  <si>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</si>
  <si>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</si>
  <si>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</si>
  <si>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</si>
  <si>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</si>
  <si>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</si>
  <si>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</si>
  <si>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</si>
  <si>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</si>
  <si>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</si>
  <si>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</si>
  <si>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</si>
  <si>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</si>
  <si>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</si>
  <si>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</si>
  <si>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</si>
  <si>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</si>
  <si>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</si>
  <si>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</si>
  <si>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</si>
  <si>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</si>
  <si>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</si>
  <si>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</si>
  <si>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</si>
  <si>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</si>
  <si>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</si>
  <si>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</si>
  <si>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</si>
  <si>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</si>
  <si>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</si>
  <si>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</si>
  <si>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</si>
  <si>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</si>
  <si>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</si>
  <si>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</si>
  <si>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</si>
  <si>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</si>
  <si>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</si>
  <si>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</si>
  <si>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</si>
  <si>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</si>
  <si>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</si>
  <si>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</si>
  <si>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</si>
  <si>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</si>
  <si>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</si>
  <si>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</si>
  <si>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</si>
  <si>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</si>
  <si>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</si>
  <si>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</si>
  <si>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</si>
  <si>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</si>
  <si>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</si>
  <si>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</si>
  <si>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</si>
  <si>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</si>
  <si>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</si>
  <si>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</si>
  <si>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</si>
  <si>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</si>
  <si>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</si>
  <si>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</si>
  <si>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</si>
  <si>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</si>
  <si>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</si>
  <si>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</si>
  <si>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</si>
  <si>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</si>
  <si>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</si>
  <si>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</si>
  <si>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</si>
  <si>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</si>
  <si>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</si>
  <si>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</si>
  <si>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</si>
  <si>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</si>
  <si>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</si>
  <si>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</si>
  <si>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</si>
  <si>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</si>
  <si>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</si>
  <si>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</si>
  <si>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</si>
  <si>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</si>
  <si>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</si>
  <si>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</si>
  <si>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</si>
  <si>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</si>
  <si>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</si>
  <si>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</si>
  <si>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</si>
  <si>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</si>
  <si>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</si>
  <si>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</si>
  <si>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</si>
  <si>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</si>
  <si>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</si>
  <si>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</si>
  <si>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</si>
  <si>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</si>
  <si>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</si>
  <si>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</si>
  <si>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</si>
  <si>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</si>
  <si>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</si>
  <si>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</si>
  <si>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</si>
  <si>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</si>
  <si>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</si>
  <si>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</si>
  <si>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</si>
  <si>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</si>
  <si>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</si>
  <si>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</si>
  <si>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</si>
  <si>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</si>
  <si>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</si>
  <si>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</si>
  <si>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</si>
  <si>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</si>
  <si>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</si>
  <si>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</si>
  <si>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</si>
  <si>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</si>
  <si>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</si>
  <si>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</si>
  <si>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</si>
  <si>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</si>
  <si>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</si>
  <si>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</si>
  <si>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</si>
  <si>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</si>
  <si>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</si>
  <si>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</si>
  <si>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</si>
  <si>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</si>
  <si>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</si>
  <si>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</si>
  <si>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</si>
  <si>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</si>
  <si>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</si>
  <si>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</si>
  <si>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</si>
  <si>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</si>
  <si>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</si>
  <si>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</si>
  <si>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</si>
  <si>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</si>
  <si>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</si>
  <si>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</si>
  <si>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</si>
  <si>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</si>
  <si>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</si>
  <si>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</si>
  <si>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</si>
  <si>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</si>
  <si>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</si>
  <si>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</si>
  <si>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</si>
  <si>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</si>
  <si>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</si>
  <si>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</si>
  <si>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</si>
  <si>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</si>
  <si>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</si>
  <si>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</si>
  <si>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</si>
  <si>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</si>
  <si>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</si>
  <si>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</si>
  <si>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</si>
  <si>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</si>
  <si>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</si>
  <si>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</si>
  <si>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</si>
  <si>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</si>
  <si>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</si>
  <si>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</si>
  <si>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</si>
  <si>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</si>
  <si>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</si>
  <si>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</si>
  <si>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</si>
  <si>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</si>
  <si>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</si>
  <si>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</si>
  <si>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</si>
  <si>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</si>
  <si>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</si>
  <si>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</si>
  <si>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</si>
  <si>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</si>
  <si>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</si>
  <si>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</si>
  <si>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</si>
  <si>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</si>
  <si>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</si>
  <si>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</si>
  <si>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</si>
  <si>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</si>
  <si>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</si>
  <si>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</si>
  <si>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</si>
  <si>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</si>
  <si>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</si>
  <si>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</si>
  <si>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</si>
  <si>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</si>
  <si>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</si>
  <si>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</si>
  <si>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</si>
  <si>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</si>
  <si>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</si>
  <si>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</si>
  <si>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</si>
  <si>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</si>
  <si>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</si>
  <si>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</si>
  <si>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</si>
  <si>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</si>
  <si>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</si>
  <si>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</si>
  <si>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</si>
  <si>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</si>
  <si>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</si>
  <si>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</si>
  <si>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</si>
  <si>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</si>
  <si>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</si>
  <si>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</si>
  <si>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</si>
  <si>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</si>
  <si>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</si>
  <si>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</si>
  <si>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</si>
  <si>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</si>
  <si>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</si>
  <si>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</si>
  <si>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</si>
  <si>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</si>
  <si>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</si>
  <si>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</si>
  <si>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</si>
  <si>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</si>
  <si>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</si>
  <si>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</si>
  <si>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</si>
  <si>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</si>
  <si>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</si>
  <si>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</si>
  <si>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</si>
  <si>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</si>
  <si>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</si>
  <si>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</si>
  <si>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</si>
  <si>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</si>
  <si>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</si>
  <si>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</si>
  <si>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</si>
  <si>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</si>
  <si>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</si>
  <si>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</si>
  <si>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</si>
  <si>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</si>
  <si>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</si>
  <si>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</si>
  <si>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</si>
  <si>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</si>
  <si>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</si>
  <si>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</si>
  <si>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</si>
  <si>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</si>
  <si>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</si>
  <si>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</si>
  <si>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</si>
  <si>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</si>
  <si>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</si>
  <si>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</si>
  <si>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</si>
  <si>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</si>
  <si>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</si>
  <si>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</si>
  <si>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</si>
  <si>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</si>
  <si>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</si>
  <si>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</si>
  <si>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</si>
  <si>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</si>
  <si>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</si>
  <si>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</si>
  <si>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</si>
  <si>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</si>
  <si>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</si>
  <si>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</si>
  <si>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</si>
  <si>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</si>
  <si>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</si>
  <si>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</si>
  <si>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</si>
  <si>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</si>
  <si>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</si>
  <si>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</si>
  <si>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</si>
  <si>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</si>
  <si>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</si>
  <si>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</si>
  <si>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</si>
  <si>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</si>
  <si>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</si>
  <si>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</si>
  <si>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</si>
  <si>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</si>
  <si>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</si>
  <si>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</si>
  <si>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</si>
  <si>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</si>
  <si>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</si>
  <si>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</si>
  <si>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</si>
  <si>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</si>
  <si>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</si>
  <si>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</si>
  <si>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</si>
  <si>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</si>
  <si>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</si>
  <si>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</si>
  <si>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</si>
  <si>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</si>
  <si>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</si>
  <si>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</si>
  <si>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</si>
  <si>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</si>
  <si>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</si>
  <si>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</si>
  <si>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</si>
  <si>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</si>
  <si>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</si>
  <si>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</si>
  <si>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</si>
  <si>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</si>
  <si>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</si>
  <si>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</si>
  <si>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</si>
  <si>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</si>
  <si>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</si>
  <si>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</si>
  <si>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</si>
  <si>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</si>
  <si>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</si>
  <si>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</si>
  <si>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</si>
  <si>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</si>
  <si>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</si>
  <si>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</si>
  <si>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</si>
  <si>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</si>
  <si>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</si>
  <si>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</si>
  <si>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</si>
  <si>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</si>
  <si>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</si>
  <si>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</si>
  <si>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</si>
  <si>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</si>
  <si>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</si>
  <si>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</si>
  <si>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</si>
  <si>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</si>
  <si>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</si>
  <si>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</si>
  <si>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</si>
  <si>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</si>
  <si>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</si>
  <si>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</si>
  <si>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</si>
  <si>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</si>
  <si>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</si>
  <si>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</si>
  <si>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</si>
  <si>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</si>
  <si>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</si>
  <si>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</si>
  <si>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</si>
  <si>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</si>
  <si>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</si>
  <si>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</si>
  <si>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</si>
  <si>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</si>
  <si>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</si>
  <si>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</si>
  <si>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</si>
  <si>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</si>
  <si>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</si>
  <si>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</si>
  <si>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</si>
  <si>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</si>
  <si>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</si>
  <si>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</si>
  <si>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</si>
  <si>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</si>
  <si>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</si>
  <si>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</si>
  <si>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</si>
  <si>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</si>
  <si>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</si>
  <si>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</si>
  <si>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</si>
  <si>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</si>
  <si>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</si>
  <si>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</si>
  <si>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</si>
  <si>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</si>
  <si>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</si>
  <si>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</si>
  <si>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</si>
  <si>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</si>
  <si>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</si>
  <si>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</si>
  <si>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</si>
  <si>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</si>
  <si>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</si>
  <si>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</si>
  <si>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</si>
  <si>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</si>
  <si>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</si>
  <si>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</si>
  <si>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</si>
  <si>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</si>
  <si>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</si>
  <si>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</si>
  <si>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</si>
  <si>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</si>
  <si>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</si>
  <si>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</si>
  <si>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</si>
  <si>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</si>
  <si>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</si>
  <si>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</si>
  <si>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</si>
  <si>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</si>
  <si>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</si>
  <si>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</si>
  <si>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</si>
  <si>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</si>
  <si>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</si>
  <si>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</si>
  <si>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</si>
  <si>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</si>
  <si>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</si>
  <si>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</si>
  <si>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</si>
  <si>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</si>
  <si>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</si>
  <si>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</si>
  <si>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</si>
  <si>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</si>
  <si>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</si>
  <si>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</si>
  <si>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</si>
  <si>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</si>
  <si>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</si>
  <si>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</si>
  <si>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</si>
  <si>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</si>
  <si>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</si>
  <si>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</si>
  <si>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</si>
  <si>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</si>
  <si>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</si>
  <si>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</si>
  <si>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</si>
  <si>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</si>
  <si>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</si>
  <si>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</si>
  <si>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</si>
  <si>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</si>
  <si>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</si>
  <si>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</si>
  <si>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</si>
  <si>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</si>
  <si>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</si>
  <si>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</si>
  <si>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</si>
  <si>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</si>
  <si>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</si>
  <si>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</si>
  <si>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</si>
  <si>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</si>
  <si>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</si>
  <si>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</si>
  <si>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</si>
  <si>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</si>
  <si>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</si>
  <si>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</si>
  <si>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</si>
  <si>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</si>
  <si>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</si>
  <si>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</si>
  <si>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</si>
  <si>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</si>
  <si>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</si>
  <si>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</si>
  <si>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</si>
  <si>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</si>
  <si>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</si>
  <si>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</si>
  <si>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</si>
  <si>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</si>
  <si>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</si>
  <si>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</si>
  <si>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</si>
  <si>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</si>
  <si>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</si>
  <si>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</si>
  <si>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</si>
  <si>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</si>
  <si>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</si>
  <si>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</si>
  <si>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</si>
  <si>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</si>
  <si>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</si>
  <si>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</si>
  <si>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</si>
  <si>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</si>
  <si>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</si>
  <si>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</si>
  <si>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</si>
  <si>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</si>
  <si>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</si>
  <si>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</si>
  <si>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</si>
  <si>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</si>
  <si>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</si>
  <si>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</si>
  <si>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</si>
  <si>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</si>
  <si>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</si>
  <si>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</si>
  <si>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</si>
  <si>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</si>
  <si>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</si>
  <si>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</si>
  <si>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</si>
  <si>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</si>
  <si>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</si>
  <si>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</si>
  <si>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</si>
  <si>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</si>
  <si>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</si>
  <si>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</si>
  <si>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</si>
  <si>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</si>
  <si>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</si>
  <si>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</si>
  <si>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</si>
  <si>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</si>
  <si>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</si>
  <si>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</si>
  <si>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</si>
  <si>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</si>
  <si>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</si>
  <si>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</si>
  <si>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</si>
  <si>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</si>
  <si>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</si>
  <si>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</si>
  <si>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</si>
  <si>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</si>
  <si>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</si>
  <si>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</si>
  <si>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</si>
  <si>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</si>
  <si>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</si>
  <si>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</si>
  <si>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</si>
  <si>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</si>
  <si>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</si>
  <si>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</si>
  <si>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</si>
  <si>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</si>
  <si>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</si>
  <si>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</si>
  <si>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</si>
  <si>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</si>
  <si>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</si>
  <si>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</si>
  <si>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</si>
  <si>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</si>
  <si>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</si>
  <si>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</si>
  <si>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</si>
  <si>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</si>
  <si>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</si>
  <si>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</si>
  <si>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</si>
  <si>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</si>
  <si>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</si>
  <si>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</si>
  <si>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</si>
  <si>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</si>
  <si>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</si>
  <si>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</si>
  <si>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</si>
  <si>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</si>
  <si>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</si>
  <si>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</si>
  <si>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</si>
  <si>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</si>
  <si>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</si>
  <si>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</si>
  <si>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</si>
  <si>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</si>
  <si>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</si>
  <si>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</si>
  <si>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</si>
  <si>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</si>
  <si>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</si>
  <si>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</si>
  <si>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</si>
  <si>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</si>
  <si>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</si>
  <si>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</si>
  <si>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</si>
  <si>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</si>
  <si>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</si>
  <si>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</si>
  <si>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</si>
  <si>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</si>
  <si>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</si>
  <si>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</si>
  <si>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</si>
  <si>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</si>
  <si>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</si>
  <si>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</si>
  <si>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</si>
  <si>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</si>
  <si>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</si>
  <si>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</si>
  <si>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</si>
  <si>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</si>
  <si>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</si>
  <si>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</si>
  <si>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</si>
  <si>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</si>
  <si>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</si>
  <si>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</si>
  <si>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</si>
  <si>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</si>
  <si>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</si>
  <si>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</si>
  <si>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</si>
  <si>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</si>
  <si>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</si>
  <si>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</si>
  <si>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</si>
  <si>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</si>
  <si>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</si>
  <si>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</si>
  <si>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</si>
  <si>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</si>
  <si>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</si>
  <si>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</si>
  <si>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</si>
  <si>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</si>
  <si>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</si>
  <si>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</si>
  <si>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</si>
  <si>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</si>
  <si>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</si>
  <si>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</si>
  <si>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</si>
  <si>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</si>
  <si>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</si>
  <si>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</si>
  <si>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</si>
  <si>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</si>
  <si>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</si>
  <si>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</si>
  <si>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</si>
  <si>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</si>
  <si>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</si>
  <si>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</si>
  <si>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</si>
  <si>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</si>
  <si>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</si>
  <si>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</si>
  <si>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</si>
  <si>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</si>
  <si>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</si>
  <si>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</si>
  <si>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</si>
  <si>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</si>
  <si>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</si>
  <si>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</si>
  <si>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</si>
  <si>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</si>
  <si>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</si>
  <si>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</si>
  <si>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</si>
  <si>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</si>
  <si>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</si>
  <si>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</si>
  <si>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</si>
  <si>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</si>
  <si>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</si>
  <si>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</si>
  <si>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</si>
  <si>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</si>
  <si>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</si>
  <si>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</si>
  <si>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</si>
  <si>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</si>
  <si>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</si>
  <si>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</si>
  <si>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</si>
  <si>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</si>
  <si>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</si>
  <si>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</si>
  <si>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</si>
  <si>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</si>
  <si>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</si>
  <si>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</si>
  <si>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</si>
  <si>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</si>
  <si>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</si>
  <si>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</si>
  <si>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</si>
  <si>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</si>
  <si>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</si>
  <si>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</si>
  <si>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</si>
  <si>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</si>
  <si>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</si>
  <si>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</si>
  <si>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</si>
  <si>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</si>
  <si>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</si>
  <si>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</si>
  <si>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</si>
  <si>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</si>
  <si>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</si>
  <si>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</si>
  <si>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</si>
  <si>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</si>
  <si>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</si>
  <si>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</si>
  <si>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</si>
  <si>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</si>
  <si>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</si>
  <si>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</si>
  <si>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</si>
  <si>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</si>
  <si>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</si>
  <si>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</si>
  <si>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</si>
  <si>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</si>
  <si>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</si>
  <si>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</si>
  <si>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</si>
  <si>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</si>
  <si>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</si>
  <si>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</si>
  <si>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</si>
  <si>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</si>
  <si>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</si>
  <si>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</si>
  <si>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</si>
  <si>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</si>
  <si>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</si>
  <si>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</si>
  <si>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</si>
  <si>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</si>
  <si>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</si>
  <si>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</si>
  <si>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</si>
  <si>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</si>
  <si>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</si>
  <si>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</si>
  <si>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</si>
  <si>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</si>
  <si>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</si>
  <si>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</si>
  <si>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</si>
  <si>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</si>
  <si>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</si>
  <si>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</si>
  <si>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</si>
  <si>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</si>
  <si>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</si>
  <si>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</si>
  <si>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</si>
  <si>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</si>
  <si>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</si>
  <si>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</si>
  <si>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</si>
  <si>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</si>
  <si>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</si>
  <si>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</si>
  <si>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</si>
  <si>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</si>
  <si>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</si>
  <si>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</si>
  <si>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</si>
  <si>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</si>
  <si>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</si>
  <si>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</si>
  <si>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</si>
  <si>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</si>
  <si>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</si>
  <si>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</si>
  <si>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</si>
  <si>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</si>
  <si>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</si>
  <si>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</si>
  <si>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</si>
  <si>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</si>
  <si>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</si>
  <si>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</si>
  <si>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</si>
  <si>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</si>
  <si>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</si>
  <si>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</si>
  <si>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</si>
  <si>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</si>
  <si>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</si>
  <si>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</si>
  <si>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</si>
  <si>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</si>
  <si>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</si>
  <si>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</si>
  <si>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</si>
  <si>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</si>
  <si>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</si>
  <si>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</si>
  <si>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</si>
  <si>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</si>
  <si>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</si>
  <si>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</si>
  <si>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</si>
  <si>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</si>
  <si>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</si>
  <si>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</si>
  <si>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</si>
  <si>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</si>
  <si>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</si>
  <si>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</si>
  <si>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</si>
  <si>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</si>
  <si>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</si>
  <si>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</si>
  <si>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</si>
  <si>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</si>
  <si>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</si>
  <si>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</si>
  <si>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</si>
  <si>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</si>
  <si>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</si>
  <si>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</si>
  <si>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</si>
  <si>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</si>
  <si>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</si>
  <si>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</si>
  <si>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</si>
  <si>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</si>
  <si>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</si>
  <si>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</si>
  <si>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</si>
  <si>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</si>
  <si>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</si>
  <si>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</si>
  <si>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</si>
  <si>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</si>
  <si>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</si>
  <si>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</si>
  <si>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</si>
  <si>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</si>
  <si>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</si>
  <si>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</si>
  <si>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</si>
  <si>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</si>
  <si>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</si>
  <si>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</si>
  <si>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</si>
  <si>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</si>
  <si>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</si>
  <si>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</si>
  <si>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</si>
  <si>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</si>
  <si>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</si>
  <si>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</si>
  <si>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</si>
  <si>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</si>
  <si>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</si>
  <si>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</si>
  <si>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</si>
  <si>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</si>
  <si>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</si>
  <si>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</si>
  <si>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</si>
  <si>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</si>
  <si>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</si>
  <si>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</si>
  <si>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</si>
  <si>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</si>
  <si>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</si>
  <si>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</si>
  <si>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</si>
  <si>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</si>
  <si>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</si>
  <si>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</si>
  <si>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</si>
  <si>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</si>
  <si>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</si>
  <si>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</si>
  <si>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</si>
  <si>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</si>
  <si>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</si>
  <si>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</si>
  <si>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</si>
  <si>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</si>
  <si>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</si>
  <si>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</si>
  <si>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</si>
  <si>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</si>
  <si>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</si>
  <si>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</si>
  <si>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</si>
  <si>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</si>
  <si>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</si>
  <si>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</si>
  <si>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</si>
  <si>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</si>
  <si>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</si>
  <si>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</si>
  <si>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</si>
  <si>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</si>
  <si>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</si>
  <si>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</si>
  <si>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</si>
  <si>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</si>
  <si>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</si>
  <si>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</si>
  <si>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</si>
  <si>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</si>
  <si>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</si>
  <si>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</si>
  <si>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</si>
  <si>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</si>
  <si>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</si>
  <si>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</si>
  <si>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</si>
  <si>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</si>
  <si>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</si>
  <si>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</si>
  <si>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</si>
  <si>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</si>
  <si>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</si>
  <si>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</si>
  <si>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</si>
  <si>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</si>
  <si>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</si>
  <si>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</si>
  <si>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</si>
  <si>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</si>
  <si>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</si>
  <si>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</si>
  <si>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</si>
  <si>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</si>
  <si>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</si>
  <si>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</si>
  <si>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</si>
  <si>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</si>
  <si>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</si>
  <si>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</si>
  <si>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</si>
  <si>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</si>
  <si>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</si>
  <si>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</si>
  <si>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</si>
  <si>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</si>
  <si>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</si>
  <si>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</si>
  <si>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</si>
  <si>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</si>
  <si>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</si>
  <si>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</si>
  <si>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</si>
  <si>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</si>
  <si>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</si>
  <si>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</si>
  <si>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</si>
  <si>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</si>
  <si>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</si>
  <si>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</si>
  <si>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</si>
  <si>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</si>
  <si>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</si>
  <si>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</si>
  <si>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</si>
  <si>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</si>
  <si>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</si>
  <si>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</si>
  <si>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</si>
  <si>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</si>
  <si>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</si>
  <si>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</si>
  <si>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</si>
  <si>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</si>
  <si>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</si>
  <si>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</si>
  <si>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</si>
  <si>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</si>
  <si>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</si>
  <si>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</si>
  <si>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</si>
  <si>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</si>
  <si>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</si>
  <si>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</si>
  <si>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</si>
  <si>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</si>
  <si>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</si>
  <si>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</si>
  <si>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</si>
  <si>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</si>
  <si>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</si>
  <si>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</si>
  <si>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</si>
  <si>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</si>
  <si>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</si>
  <si>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</si>
  <si>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</si>
  <si>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</si>
  <si>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</si>
  <si>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</si>
  <si>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</si>
  <si>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</si>
  <si>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</si>
  <si>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</si>
  <si>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</si>
  <si>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</si>
  <si>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</si>
  <si>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</si>
  <si>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</si>
  <si>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</si>
  <si>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</si>
  <si>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</si>
  <si>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</si>
  <si>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</si>
  <si>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</si>
  <si>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</si>
  <si>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</si>
  <si>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</si>
  <si>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</si>
  <si>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</si>
  <si>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</si>
  <si>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</si>
  <si>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</si>
  <si>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</si>
  <si>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</si>
  <si>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</si>
  <si>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</si>
  <si>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</si>
  <si>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</si>
  <si>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</si>
  <si>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</si>
  <si>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</si>
  <si>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</si>
  <si>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</si>
  <si>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</si>
  <si>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</si>
  <si>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</si>
  <si>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</si>
  <si>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</si>
  <si>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</si>
  <si>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</si>
  <si>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</si>
  <si>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</si>
  <si>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</si>
  <si>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</si>
  <si>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</si>
  <si>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</si>
  <si>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</si>
  <si>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</si>
  <si>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</si>
  <si>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</si>
  <si>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</si>
  <si>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</si>
  <si>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</si>
  <si>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</si>
  <si>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</si>
  <si>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</si>
  <si>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</si>
  <si>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</si>
  <si>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</si>
  <si>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</si>
  <si>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</si>
  <si>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</si>
  <si>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</si>
  <si>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</si>
  <si>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</si>
  <si>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</si>
  <si>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</si>
  <si>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</si>
  <si>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</si>
  <si>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</si>
  <si>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</si>
  <si>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</si>
  <si>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</si>
  <si>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</si>
  <si>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</si>
  <si>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</si>
  <si>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</si>
  <si>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</si>
  <si>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</si>
  <si>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</si>
  <si>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</si>
  <si>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</si>
  <si>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</si>
  <si>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</si>
  <si>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</si>
  <si>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</si>
  <si>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</si>
  <si>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</si>
  <si>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</si>
  <si>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</si>
  <si>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</si>
  <si>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</si>
  <si>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</si>
  <si>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</si>
  <si>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</si>
  <si>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</si>
  <si>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</si>
  <si>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</si>
  <si>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</si>
  <si>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</si>
  <si>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</si>
  <si>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</si>
  <si>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</si>
  <si>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</si>
  <si>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</si>
  <si>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</si>
  <si>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</si>
  <si>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</si>
  <si>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</si>
  <si>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</si>
  <si>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</si>
  <si>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</si>
  <si>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</si>
  <si>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</si>
  <si>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</si>
  <si>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</si>
  <si>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</si>
  <si>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</si>
  <si>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</si>
  <si>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</si>
  <si>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</si>
  <si>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</si>
  <si>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</si>
  <si>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</si>
  <si>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</si>
  <si>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</si>
  <si>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</si>
  <si>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</si>
  <si>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</si>
  <si>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</si>
  <si>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</si>
  <si>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</si>
  <si>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</si>
  <si>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</si>
  <si>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</si>
  <si>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</si>
  <si>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</si>
  <si>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</si>
  <si>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</si>
  <si>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</si>
  <si>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</si>
  <si>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</si>
  <si>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</si>
  <si>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</si>
  <si>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</si>
  <si>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</si>
  <si>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</si>
  <si>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</si>
  <si>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</si>
  <si>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</si>
  <si>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</si>
  <si>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</si>
  <si>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</si>
  <si>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</si>
  <si>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</si>
  <si>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</si>
  <si>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</si>
  <si>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</si>
  <si>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</si>
  <si>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</si>
  <si>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</si>
  <si>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</si>
  <si>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</si>
  <si>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</si>
  <si>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</si>
  <si>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</si>
  <si>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</si>
  <si>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</si>
  <si>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</si>
  <si>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</si>
  <si>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</si>
  <si>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</si>
  <si>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</si>
  <si>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</si>
  <si>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</si>
  <si>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</si>
  <si>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</si>
  <si>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</si>
  <si>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</si>
  <si>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</si>
  <si>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</si>
  <si>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</si>
  <si>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</si>
  <si>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</si>
  <si>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</si>
  <si>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</si>
  <si>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</si>
  <si>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</si>
  <si>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</si>
  <si>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</si>
  <si>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</si>
  <si>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</si>
  <si>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</si>
  <si>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</si>
  <si>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</si>
  <si>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</si>
  <si>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</si>
  <si>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</si>
  <si>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</si>
  <si>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</si>
  <si>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</si>
  <si>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</si>
  <si>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</si>
  <si>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</si>
  <si>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</si>
  <si>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</si>
  <si>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</si>
  <si>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</si>
  <si>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</si>
  <si>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</si>
  <si>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</si>
  <si>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</si>
  <si>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</si>
  <si>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</si>
  <si>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</si>
  <si>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</si>
  <si>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</si>
  <si>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</si>
  <si>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</si>
  <si>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</si>
  <si>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</si>
  <si>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</si>
  <si>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</si>
  <si>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</si>
  <si>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</si>
  <si>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</si>
  <si>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</si>
  <si>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</si>
  <si>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</si>
  <si>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</si>
  <si>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</si>
  <si>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</si>
  <si>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</si>
  <si>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</si>
  <si>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</si>
  <si>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</si>
  <si>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</si>
  <si>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</si>
  <si>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</si>
  <si>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</si>
  <si>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</si>
  <si>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</si>
  <si>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</si>
  <si>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</si>
  <si>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</si>
  <si>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</si>
  <si>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</si>
  <si>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</si>
  <si>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</si>
  <si>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</si>
  <si>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</si>
  <si>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</si>
  <si>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</si>
  <si>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</si>
  <si>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</si>
  <si>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</si>
  <si>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</si>
  <si>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</si>
  <si>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</si>
  <si>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</si>
  <si>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</si>
  <si>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</si>
  <si>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</si>
  <si>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</si>
  <si>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</si>
  <si>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</si>
  <si>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</si>
  <si>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</si>
  <si>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</si>
  <si>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</si>
  <si>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</si>
  <si>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</si>
  <si>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</si>
  <si>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</si>
  <si>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</si>
  <si>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</si>
  <si>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</si>
  <si>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</si>
  <si>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</si>
  <si>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</si>
  <si>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</si>
  <si>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</si>
  <si>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</si>
  <si>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</si>
  <si>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</si>
  <si>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</si>
  <si>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</si>
  <si>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</si>
  <si>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</si>
  <si>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</si>
  <si>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</si>
  <si>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</si>
  <si>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</si>
  <si>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</si>
  <si>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</si>
  <si>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</si>
  <si>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</si>
  <si>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</si>
  <si>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</si>
  <si>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</si>
  <si>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</si>
  <si>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</si>
  <si>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</si>
  <si>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</si>
  <si>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</si>
  <si>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</si>
  <si>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</si>
  <si>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</si>
  <si>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</si>
  <si>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</si>
  <si>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</si>
  <si>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</si>
  <si>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</si>
  <si>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</si>
  <si>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</si>
  <si>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</si>
  <si>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</si>
  <si>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</si>
  <si>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</si>
  <si>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</si>
  <si>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</si>
  <si>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</si>
  <si>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</si>
  <si>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</si>
  <si>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</si>
  <si>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</si>
  <si>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</si>
  <si>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</si>
  <si>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</si>
  <si>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</si>
  <si>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</si>
  <si>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</si>
  <si>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</si>
  <si>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</si>
  <si>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</si>
  <si>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</si>
  <si>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</si>
  <si>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</si>
  <si>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</si>
  <si>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</si>
  <si>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</si>
  <si>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</si>
  <si>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</si>
  <si>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</si>
  <si>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</si>
  <si>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</si>
  <si>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</si>
  <si>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</si>
  <si>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</si>
  <si>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</si>
  <si>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</si>
  <si>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</si>
  <si>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</si>
  <si>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</si>
  <si>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</si>
  <si>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</si>
  <si>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</si>
  <si>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</si>
  <si>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</si>
  <si>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</si>
  <si>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</si>
  <si>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</si>
  <si>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</si>
  <si>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</si>
  <si>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</si>
  <si>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</si>
  <si>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</si>
  <si>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</si>
  <si>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</si>
  <si>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</si>
  <si>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</si>
  <si>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</si>
  <si>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</si>
  <si>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</si>
  <si>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</si>
  <si>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</si>
  <si>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</si>
  <si>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</si>
  <si>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</si>
  <si>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</si>
  <si>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</si>
  <si>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</si>
  <si>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</si>
  <si>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</si>
  <si>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</si>
  <si>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</si>
  <si>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</si>
  <si>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</si>
  <si>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</si>
  <si>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</si>
  <si>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</si>
  <si>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</si>
  <si>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</si>
  <si>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</si>
  <si>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</si>
  <si>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</si>
  <si>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</si>
  <si>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</si>
  <si>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</si>
  <si>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</si>
  <si>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</si>
  <si>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</si>
  <si>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</si>
  <si>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</si>
  <si>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</si>
  <si>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</si>
  <si>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</si>
  <si>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</si>
  <si>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</si>
  <si>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</si>
  <si>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</si>
  <si>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</si>
  <si>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</si>
  <si>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</si>
  <si>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</si>
  <si>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</si>
  <si>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</si>
  <si>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</si>
  <si>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</si>
  <si>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</si>
  <si>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</si>
  <si>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</si>
  <si>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</si>
  <si>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</si>
  <si>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</si>
  <si>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</si>
  <si>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</si>
  <si>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</si>
  <si>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</si>
  <si>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</si>
  <si>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</si>
  <si>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</si>
  <si>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</si>
  <si>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</si>
  <si>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</si>
  <si>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</si>
  <si>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</si>
  <si>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</si>
  <si>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</si>
  <si>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</si>
  <si>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</si>
  <si>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</si>
  <si>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</si>
  <si>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</si>
  <si>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</si>
  <si>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</si>
  <si>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</si>
  <si>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</si>
  <si>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</si>
  <si>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</si>
  <si>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</si>
  <si>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</si>
  <si>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</si>
  <si>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</si>
  <si>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</si>
  <si>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</si>
  <si>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</si>
  <si>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</si>
  <si>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</si>
  <si>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</si>
  <si>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</si>
  <si>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</si>
  <si>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</si>
  <si>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</si>
  <si>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</si>
  <si>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</si>
  <si>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</si>
  <si>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</si>
  <si>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</si>
  <si>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</si>
  <si>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</si>
  <si>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</si>
  <si>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</si>
  <si>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</si>
  <si>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</si>
  <si>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</si>
  <si>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</si>
  <si>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</si>
  <si>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</si>
  <si>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</si>
  <si>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</si>
  <si>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</si>
  <si>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</si>
  <si>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</si>
  <si>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</si>
  <si>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</si>
  <si>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</si>
  <si>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</si>
  <si>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</si>
  <si>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</si>
  <si>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</si>
  <si>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</si>
  <si>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</si>
  <si>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</si>
  <si>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</si>
  <si>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</si>
  <si>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</si>
  <si>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</si>
  <si>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</si>
  <si>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</si>
  <si>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</si>
  <si>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</si>
  <si>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</si>
  <si>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</si>
  <si>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</si>
  <si>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</si>
  <si>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</si>
  <si>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</si>
  <si>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</si>
  <si>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</si>
  <si>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</si>
  <si>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</si>
  <si>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</si>
  <si>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</si>
  <si>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</si>
  <si>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</si>
  <si>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</si>
  <si>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</si>
  <si>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</si>
  <si>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</si>
  <si>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</si>
  <si>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</si>
  <si>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</si>
  <si>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</si>
  <si>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</si>
  <si>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</si>
  <si>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</si>
  <si>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</si>
  <si>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</si>
  <si>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</si>
  <si>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</si>
  <si>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</si>
  <si>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</si>
  <si>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</si>
  <si>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</si>
  <si>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</si>
  <si>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</si>
  <si>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</si>
  <si>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</si>
  <si>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</si>
  <si>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</si>
  <si>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</si>
  <si>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</si>
  <si>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</si>
  <si>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</si>
  <si>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</si>
  <si>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</si>
  <si>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</si>
  <si>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</si>
  <si>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</si>
  <si>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</si>
  <si>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</si>
  <si>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</si>
  <si>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</si>
  <si>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</si>
  <si>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</si>
  <si>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</si>
  <si>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</si>
  <si>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</si>
  <si>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</si>
  <si>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</si>
  <si>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</si>
  <si>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</si>
  <si>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</si>
  <si>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</si>
  <si>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</si>
  <si>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</si>
  <si>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</si>
  <si>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</si>
  <si>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</si>
  <si>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</si>
  <si>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</si>
  <si>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</si>
  <si>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</si>
  <si>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</si>
  <si>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</si>
  <si>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</si>
  <si>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</si>
  <si>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</si>
  <si>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</si>
  <si>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</si>
  <si>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</si>
  <si>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</si>
  <si>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</si>
  <si>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</si>
  <si>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</si>
  <si>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</si>
  <si>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</si>
  <si>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</si>
  <si>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</si>
  <si>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</si>
  <si>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</si>
  <si>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</si>
  <si>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</si>
  <si>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</si>
  <si>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</si>
  <si>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</si>
  <si>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</si>
  <si>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</si>
  <si>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</si>
  <si>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</si>
  <si>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</si>
  <si>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</si>
  <si>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</si>
  <si>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</si>
  <si>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</si>
  <si>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</si>
  <si>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</si>
  <si>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</si>
  <si>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</si>
  <si>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</si>
  <si>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</si>
  <si>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</si>
  <si>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</si>
  <si>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</si>
  <si>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</si>
  <si>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</si>
  <si>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</si>
  <si>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</si>
  <si>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</si>
  <si>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</si>
  <si>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</si>
  <si>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</si>
  <si>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</si>
  <si>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</si>
  <si>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</si>
  <si>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</si>
  <si>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</si>
  <si>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</si>
  <si>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</si>
  <si>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</si>
  <si>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</si>
  <si>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</si>
  <si>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</si>
  <si>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</si>
  <si>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</si>
  <si>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</si>
  <si>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</si>
  <si>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</si>
  <si>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</si>
  <si>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</si>
  <si>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</si>
  <si>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</si>
  <si>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</si>
  <si>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</si>
  <si>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</si>
  <si>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</si>
  <si>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</si>
  <si>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</si>
  <si>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</si>
  <si>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</si>
  <si>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</si>
  <si>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</si>
  <si>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</si>
  <si>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</si>
  <si>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</si>
  <si>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</si>
  <si>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</si>
  <si>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</si>
  <si>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</si>
  <si>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</si>
  <si>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</si>
  <si>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</si>
  <si>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</si>
  <si>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</si>
  <si>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</si>
  <si>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</si>
  <si>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</si>
  <si>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</si>
  <si>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</si>
  <si>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</si>
  <si>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</si>
  <si>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</si>
  <si>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</si>
  <si>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</si>
  <si>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</si>
  <si>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</si>
  <si>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</si>
  <si>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</si>
  <si>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</si>
  <si>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</si>
  <si>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</si>
  <si>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</si>
  <si>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</si>
  <si>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</si>
  <si>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</si>
  <si>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</si>
  <si>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</si>
  <si>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</si>
  <si>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</si>
  <si>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</si>
  <si>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</si>
  <si>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</si>
  <si>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</si>
  <si>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</si>
  <si>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</si>
  <si>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</si>
  <si>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</si>
  <si>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</si>
  <si>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</si>
  <si>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</si>
  <si>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</si>
  <si>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</si>
  <si>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</si>
  <si>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</si>
  <si>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</si>
  <si>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</si>
  <si>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</si>
  <si>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</si>
  <si>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</si>
  <si>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</si>
  <si>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</si>
  <si>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</si>
  <si>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</si>
  <si>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</si>
  <si>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</si>
  <si>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</si>
  <si>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</si>
  <si>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</si>
  <si>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</si>
  <si>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</si>
  <si>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</si>
  <si>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</si>
  <si>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</si>
  <si>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</si>
  <si>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</si>
  <si>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</si>
  <si>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</si>
  <si>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</si>
  <si>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</si>
  <si>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</si>
  <si>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</si>
  <si>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</si>
  <si>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</si>
  <si>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</si>
  <si>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</si>
  <si>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</si>
  <si>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</si>
  <si>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</si>
  <si>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</si>
  <si>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</si>
  <si>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</si>
  <si>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</si>
  <si>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</si>
  <si>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</si>
  <si>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</si>
  <si>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</si>
  <si>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</si>
  <si>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</si>
  <si>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</si>
  <si>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</si>
  <si>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</si>
  <si>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</si>
  <si>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</si>
  <si>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</si>
  <si>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</si>
  <si>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</si>
  <si>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</si>
  <si>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</si>
  <si>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</si>
  <si>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</si>
  <si>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</si>
  <si>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</si>
  <si>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</si>
  <si>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</si>
  <si>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</si>
  <si>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</si>
  <si>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</si>
  <si>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</si>
  <si>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</si>
  <si>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</si>
  <si>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</si>
  <si>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</si>
  <si>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</si>
  <si>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</si>
  <si>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</si>
  <si>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</si>
  <si>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</si>
  <si>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</si>
  <si>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</si>
  <si>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</si>
  <si>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</si>
  <si>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</si>
  <si>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</si>
  <si>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</si>
  <si>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</si>
  <si>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</si>
  <si>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</si>
  <si>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</si>
  <si>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</si>
  <si>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</si>
  <si>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</si>
  <si>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</si>
  <si>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</si>
  <si>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</si>
  <si>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</si>
  <si>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</si>
  <si>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</si>
  <si>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</si>
  <si>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</si>
  <si>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</si>
  <si>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</si>
  <si>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</si>
  <si>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</si>
  <si>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</si>
  <si>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</si>
  <si>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</si>
  <si>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</si>
  <si>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</si>
  <si>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</si>
  <si>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</si>
  <si>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</si>
  <si>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</si>
  <si>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</si>
  <si>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</si>
  <si>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</si>
  <si>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</si>
  <si>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</si>
  <si>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</si>
  <si>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</si>
  <si>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</si>
  <si>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</si>
  <si>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</si>
  <si>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</si>
  <si>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</si>
  <si>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</si>
  <si>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</si>
  <si>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</si>
  <si>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</si>
  <si>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</si>
  <si>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</si>
  <si>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</si>
  <si>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</si>
  <si>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</si>
  <si>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</si>
  <si>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</si>
  <si>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</si>
  <si>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</si>
  <si>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</si>
  <si>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</si>
  <si>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</si>
  <si>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</si>
  <si>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</si>
  <si>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</si>
  <si>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</si>
  <si>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</si>
  <si>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</si>
  <si>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</si>
  <si>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</si>
  <si>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</si>
  <si>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</si>
  <si>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</si>
  <si>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</si>
  <si>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</si>
  <si>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</si>
  <si>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</si>
  <si>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</si>
  <si>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</si>
  <si>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</si>
  <si>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</si>
  <si>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</si>
  <si>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</si>
  <si>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</si>
  <si>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</si>
  <si>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</si>
  <si>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</si>
  <si>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</si>
  <si>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</si>
  <si>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</si>
  <si>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</si>
  <si>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</si>
  <si>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</si>
  <si>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</si>
  <si>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</si>
  <si>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</si>
  <si>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</si>
  <si>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</si>
  <si>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</si>
  <si>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</si>
  <si>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</si>
  <si>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</si>
  <si>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</si>
  <si>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</si>
  <si>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</si>
  <si>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</si>
  <si>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</si>
  <si>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</si>
  <si>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</si>
  <si>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</si>
  <si>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</si>
  <si>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</si>
  <si>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</si>
  <si>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</si>
  <si>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</si>
  <si>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</si>
  <si>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</si>
  <si>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</si>
  <si>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</si>
  <si>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</si>
  <si>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</si>
  <si>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</si>
  <si>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</si>
  <si>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</si>
  <si>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</si>
  <si>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</si>
  <si>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</si>
  <si>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</si>
  <si>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</si>
  <si>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</si>
  <si>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</si>
  <si>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</si>
  <si>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</si>
  <si>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</si>
  <si>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</si>
  <si>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</si>
  <si>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</si>
  <si>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</si>
  <si>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</si>
  <si>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</si>
  <si>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</si>
  <si>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</si>
  <si>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</si>
  <si>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</si>
  <si>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</si>
  <si>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</si>
  <si>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</si>
  <si>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</si>
  <si>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</si>
  <si>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</si>
  <si>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</si>
  <si>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</si>
  <si>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</si>
  <si>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</si>
  <si>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</si>
  <si>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</si>
  <si>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</si>
  <si>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</si>
  <si>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</si>
  <si>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</si>
  <si>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</si>
  <si>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</si>
  <si>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</si>
  <si>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</si>
  <si>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</si>
  <si>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</si>
  <si>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</si>
  <si>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</si>
  <si>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</si>
  <si>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</si>
  <si>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</si>
  <si>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</si>
  <si>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</si>
  <si>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</si>
  <si>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</si>
  <si>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</si>
  <si>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</si>
  <si>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</si>
  <si>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</si>
  <si>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</si>
  <si>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</si>
  <si>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</si>
  <si>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</si>
  <si>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</si>
  <si>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</si>
  <si>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</si>
  <si>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</si>
  <si>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</si>
  <si>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</si>
  <si>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</si>
  <si>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</si>
  <si>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</si>
  <si>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</si>
  <si>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</si>
  <si>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</si>
  <si>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</si>
  <si>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</si>
  <si>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</si>
  <si>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</si>
  <si>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</si>
  <si>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</si>
  <si>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</si>
  <si>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</si>
  <si>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</si>
  <si>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</si>
  <si>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</si>
  <si>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</si>
  <si>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</si>
  <si>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</si>
  <si>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</si>
  <si>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</si>
  <si>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</si>
  <si>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</si>
  <si>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</si>
  <si>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</si>
  <si>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</si>
  <si>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</si>
  <si>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</si>
  <si>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</si>
  <si>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</si>
  <si>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</si>
  <si>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</si>
  <si>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</si>
  <si>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</si>
  <si>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</si>
  <si>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</si>
  <si>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</si>
  <si>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</si>
  <si>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</si>
  <si>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</si>
  <si>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</si>
  <si>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</si>
  <si>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</si>
  <si>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</si>
  <si>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</si>
  <si>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</si>
  <si>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</si>
  <si>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</si>
  <si>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</si>
  <si>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</si>
  <si>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</si>
  <si>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</si>
  <si>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</si>
  <si>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</si>
  <si>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</si>
  <si>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</si>
  <si>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</si>
  <si>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</si>
  <si>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</si>
  <si>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</si>
  <si>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</si>
  <si>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</si>
  <si>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</si>
  <si>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</si>
  <si>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</si>
  <si>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</si>
  <si>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</si>
  <si>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</si>
  <si>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</si>
  <si>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</si>
  <si>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</si>
  <si>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</si>
  <si>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</si>
  <si>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</si>
  <si>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</si>
  <si>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</si>
  <si>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</si>
  <si>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</si>
  <si>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</si>
  <si>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</si>
  <si>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</si>
  <si>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</si>
  <si>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</si>
  <si>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</si>
  <si>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</si>
  <si>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</si>
  <si>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</si>
  <si>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</si>
  <si>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</si>
  <si>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</si>
  <si>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</si>
  <si>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</si>
  <si>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</si>
  <si>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</si>
  <si>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</si>
  <si>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</si>
  <si>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</si>
  <si>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</si>
  <si>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</si>
  <si>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</si>
  <si>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</si>
  <si>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</si>
  <si>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</si>
  <si>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</si>
  <si>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</si>
  <si>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</si>
  <si>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</si>
  <si>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</si>
  <si>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</si>
  <si>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</si>
  <si>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</si>
  <si>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</si>
  <si>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</si>
  <si>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</si>
  <si>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</si>
  <si>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</si>
  <si>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</si>
  <si>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</si>
  <si>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</si>
  <si>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</si>
  <si>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</si>
  <si>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</si>
  <si>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</si>
  <si>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</si>
  <si>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</si>
  <si>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</si>
  <si>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</si>
  <si>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</si>
  <si>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</si>
  <si>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</si>
  <si>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</si>
  <si>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</si>
  <si>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</si>
  <si>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</si>
  <si>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</si>
  <si>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</si>
  <si>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</si>
  <si>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</si>
  <si>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</si>
  <si>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</si>
  <si>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</si>
  <si>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</si>
  <si>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</si>
  <si>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</si>
  <si>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</si>
  <si>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</si>
  <si>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</si>
  <si>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</si>
  <si>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</si>
  <si>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</si>
  <si>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</si>
  <si>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</si>
  <si>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</si>
  <si>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</si>
  <si>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</si>
  <si>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</si>
  <si>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</si>
  <si>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</si>
  <si>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</si>
  <si>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</si>
  <si>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</si>
  <si>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</si>
  <si>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</si>
  <si>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</si>
  <si>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</si>
  <si>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</si>
  <si>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</si>
  <si>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</si>
  <si>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</si>
  <si>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</si>
  <si>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</si>
  <si>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</si>
  <si>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</si>
  <si>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</si>
  <si>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</si>
  <si>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</si>
  <si>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</si>
  <si>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</si>
  <si>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</si>
  <si>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</si>
  <si>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</si>
  <si>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</si>
  <si>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</si>
  <si>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</si>
  <si>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</si>
  <si>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</si>
  <si>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</si>
  <si>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</si>
  <si>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</si>
  <si>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</si>
  <si>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</si>
  <si>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</si>
  <si>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</si>
  <si>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</si>
  <si>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</si>
  <si>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</si>
  <si>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</si>
  <si>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</si>
  <si>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</si>
  <si>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</si>
  <si>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</si>
  <si>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</si>
  <si>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</si>
  <si>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</si>
  <si>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</si>
  <si>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</si>
  <si>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</si>
  <si>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</si>
  <si>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</si>
  <si>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</si>
  <si>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</si>
  <si>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</si>
  <si>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</si>
  <si>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</si>
  <si>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</si>
  <si>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</si>
  <si>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</si>
  <si>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</si>
  <si>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</si>
  <si>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</si>
  <si>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</si>
  <si>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</si>
  <si>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</si>
  <si>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</si>
  <si>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</si>
  <si>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</si>
  <si>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</si>
  <si>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</si>
  <si>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</si>
  <si>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</si>
  <si>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</si>
  <si>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</si>
  <si>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</si>
  <si>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</si>
  <si>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</si>
  <si>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</si>
  <si>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</si>
  <si>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</si>
  <si>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</si>
  <si>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</si>
  <si>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</si>
  <si>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</si>
  <si>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</si>
  <si>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</si>
  <si>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</si>
  <si>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</si>
  <si>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</si>
  <si>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</si>
  <si>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</si>
  <si>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</si>
  <si>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</si>
  <si>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</si>
  <si>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</si>
  <si>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</si>
  <si>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</si>
  <si>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</si>
  <si>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</si>
  <si>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</si>
  <si>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</si>
  <si>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</si>
  <si>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</si>
  <si>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</si>
  <si>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</si>
  <si>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</si>
  <si>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</si>
  <si>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</si>
  <si>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</si>
  <si>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</si>
  <si>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</si>
  <si>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</si>
  <si>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</si>
  <si>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</si>
  <si>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</si>
  <si>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</si>
  <si>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</si>
  <si>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</si>
  <si>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</si>
  <si>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</si>
  <si>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</si>
  <si>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</si>
  <si>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</si>
  <si>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</si>
  <si>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</si>
  <si>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</si>
  <si>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</si>
  <si>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</si>
  <si>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</si>
  <si>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</si>
  <si>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</si>
  <si>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</si>
  <si>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</si>
  <si>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</si>
  <si>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</si>
  <si>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</si>
  <si>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</si>
  <si>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</si>
  <si>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</si>
  <si>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</si>
  <si>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</si>
  <si>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</si>
  <si>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</si>
  <si>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</si>
  <si>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</si>
  <si>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</si>
  <si>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</si>
  <si>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</si>
  <si>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</si>
  <si>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</si>
  <si>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</si>
  <si>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</si>
  <si>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</si>
  <si>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</si>
  <si>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</si>
  <si>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</si>
  <si>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</si>
  <si>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</si>
  <si>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</si>
  <si>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</si>
  <si>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</si>
  <si>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</si>
  <si>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</si>
  <si>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</si>
  <si>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</si>
  <si>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</si>
  <si>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</si>
  <si>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</si>
  <si>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</si>
  <si>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</si>
  <si>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</si>
  <si>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</si>
  <si>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</si>
  <si>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</si>
  <si>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</si>
  <si>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</si>
  <si>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</si>
  <si>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</si>
  <si>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</si>
  <si>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</si>
  <si>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</si>
  <si>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</si>
  <si>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</si>
  <si>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</si>
  <si>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</si>
  <si>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</si>
  <si>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</si>
  <si>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</si>
  <si>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</si>
  <si>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</si>
  <si>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</si>
  <si>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</si>
  <si>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</si>
  <si>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</si>
  <si>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</si>
  <si>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</si>
  <si>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</si>
  <si>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</si>
  <si>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</si>
  <si>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</si>
  <si>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</si>
  <si>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</si>
  <si>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</si>
  <si>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</si>
  <si>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</si>
  <si>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</si>
  <si>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</si>
  <si>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</si>
  <si>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</si>
  <si>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</si>
  <si>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</si>
  <si>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</si>
  <si>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</si>
  <si>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</si>
  <si>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</si>
  <si>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</si>
  <si>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</si>
  <si>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</si>
  <si>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</si>
  <si>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</si>
  <si>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</si>
  <si>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</si>
  <si>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</si>
  <si>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</si>
  <si>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</si>
  <si>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</si>
  <si>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</si>
  <si>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</si>
  <si>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</si>
  <si>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</si>
  <si>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</si>
  <si>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</si>
  <si>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</si>
  <si>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</si>
  <si>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</si>
  <si>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</si>
  <si>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</si>
  <si>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</si>
  <si>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</si>
  <si>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</si>
  <si>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</si>
  <si>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</si>
  <si>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</si>
  <si>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</si>
  <si>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</si>
  <si>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</si>
  <si>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</si>
  <si>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</si>
  <si>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</si>
  <si>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</si>
  <si>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</si>
  <si>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</si>
  <si>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</si>
  <si>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</si>
  <si>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</si>
  <si>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</si>
  <si>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</si>
  <si>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</si>
  <si>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</si>
  <si>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</si>
  <si>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</si>
  <si>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</si>
  <si>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</si>
  <si>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</si>
  <si>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</si>
  <si>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</si>
  <si>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</si>
  <si>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</si>
  <si>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</si>
  <si>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</si>
  <si>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</si>
  <si>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</si>
  <si>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</si>
  <si>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</si>
  <si>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</si>
  <si>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</si>
  <si>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</si>
  <si>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</si>
  <si>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</si>
  <si>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</si>
  <si>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</si>
  <si>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</si>
  <si>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</si>
  <si>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</si>
  <si>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</si>
  <si>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</si>
  <si>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</si>
  <si>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</si>
  <si>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</si>
  <si>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</si>
  <si>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</si>
  <si>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</si>
  <si>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</si>
  <si>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</si>
  <si>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</si>
  <si>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</si>
  <si>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</si>
  <si>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</si>
  <si>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</si>
  <si>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</si>
  <si>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</si>
  <si>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</si>
  <si>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</si>
  <si>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</si>
  <si>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</si>
  <si>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</si>
  <si>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</si>
  <si>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</si>
  <si>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</si>
  <si>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</si>
  <si>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</si>
  <si>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</si>
  <si>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</si>
  <si>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</si>
  <si>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</si>
  <si>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</si>
  <si>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</si>
  <si>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</si>
  <si>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</si>
  <si>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</si>
  <si>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</si>
  <si>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</si>
  <si>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</si>
  <si>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</si>
  <si>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</si>
  <si>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</si>
  <si>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</si>
  <si>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</si>
  <si>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</si>
  <si>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</si>
  <si>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</si>
  <si>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</si>
  <si>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</si>
  <si>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</si>
  <si>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</si>
  <si>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</si>
  <si>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</si>
  <si>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</si>
  <si>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</si>
  <si>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</si>
  <si>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</si>
  <si>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</si>
  <si>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</si>
  <si>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</si>
  <si>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</si>
  <si>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</si>
  <si>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</si>
  <si>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</si>
  <si>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</si>
  <si>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</si>
  <si>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</si>
  <si>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</si>
  <si>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</si>
  <si>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</si>
  <si>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</si>
  <si>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</si>
  <si>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</si>
  <si>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</si>
  <si>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</si>
  <si>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</si>
  <si>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</si>
  <si>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</si>
  <si>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</si>
  <si>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</si>
  <si>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</si>
  <si>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</si>
  <si>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</si>
  <si>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</si>
  <si>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</si>
  <si>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</si>
  <si>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</si>
  <si>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</si>
  <si>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</si>
  <si>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</si>
  <si>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</si>
  <si>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</si>
  <si>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</si>
  <si>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</si>
  <si>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</si>
  <si>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</si>
  <si>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</si>
  <si>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</si>
  <si>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</si>
  <si>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</si>
  <si>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</si>
  <si>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</si>
  <si>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</si>
  <si>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</si>
  <si>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</si>
  <si>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</si>
  <si>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</si>
  <si>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</si>
  <si>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</si>
  <si>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</si>
  <si>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</si>
  <si>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</si>
  <si>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</si>
  <si>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</si>
  <si>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</si>
  <si>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</si>
  <si>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</si>
  <si>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</si>
  <si>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</si>
  <si>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</si>
  <si>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</si>
  <si>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</si>
  <si>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</si>
  <si>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</si>
  <si>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</si>
  <si>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</si>
  <si>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</si>
  <si>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</si>
  <si>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</si>
  <si>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</si>
  <si>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</si>
  <si>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</si>
  <si>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</si>
  <si>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</si>
  <si>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</si>
  <si>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</si>
  <si>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</si>
  <si>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</si>
  <si>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</si>
  <si>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</si>
  <si>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</si>
  <si>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</si>
  <si>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</si>
  <si>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</si>
  <si>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</si>
  <si>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</si>
  <si>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</si>
  <si>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</si>
  <si>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</si>
  <si>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</si>
  <si>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</si>
  <si>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</si>
  <si>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</si>
  <si>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</si>
  <si>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</si>
  <si>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</si>
  <si>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</si>
  <si>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</si>
  <si>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</si>
  <si>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</si>
  <si>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</si>
  <si>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</si>
  <si>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</si>
  <si>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</si>
  <si>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</si>
  <si>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</si>
  <si>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</si>
  <si>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</si>
  <si>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</si>
  <si>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</si>
  <si>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</si>
  <si>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</si>
  <si>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</si>
  <si>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</si>
  <si>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</si>
  <si>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</si>
  <si>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</si>
  <si>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</si>
  <si>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</si>
  <si>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</si>
  <si>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</si>
  <si>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</si>
  <si>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</si>
  <si>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</si>
  <si>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</si>
  <si>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</si>
  <si>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</si>
  <si>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</si>
  <si>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</si>
  <si>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</si>
  <si>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</si>
  <si>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</si>
  <si>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</si>
  <si>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</si>
  <si>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</si>
  <si>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</si>
  <si>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</si>
  <si>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</si>
  <si>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</si>
  <si>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</si>
  <si>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</si>
  <si>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</si>
  <si>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</si>
  <si>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</si>
  <si>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</si>
  <si>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</si>
  <si>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</si>
  <si>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</si>
  <si>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</si>
  <si>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</si>
  <si>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</si>
  <si>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</si>
  <si>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</si>
  <si>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</si>
  <si>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</si>
  <si>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</si>
  <si>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</si>
  <si>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</si>
  <si>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</si>
  <si>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</si>
  <si>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</si>
  <si>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</si>
  <si>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</si>
  <si>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</si>
  <si>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</si>
  <si>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</si>
  <si>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</si>
  <si>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</si>
  <si>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</si>
  <si>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</si>
  <si>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</si>
  <si>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</si>
  <si>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</si>
  <si>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</si>
  <si>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</si>
  <si>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</si>
  <si>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</si>
  <si>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</si>
  <si>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</si>
  <si>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</si>
  <si>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</si>
  <si>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</si>
  <si>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</si>
  <si>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</si>
  <si>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</si>
  <si>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</si>
  <si>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</si>
  <si>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</si>
  <si>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</si>
  <si>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</si>
  <si>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</si>
  <si>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</si>
  <si>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</si>
  <si>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</si>
  <si>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</si>
  <si>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</si>
  <si>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</si>
  <si>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</si>
  <si>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</si>
  <si>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</si>
  <si>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</si>
  <si>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</si>
  <si>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</si>
  <si>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</si>
  <si>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</si>
  <si>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</si>
  <si>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</si>
  <si>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</si>
  <si>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</si>
  <si>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</si>
  <si>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</si>
  <si>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</si>
  <si>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</si>
  <si>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</si>
  <si>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</si>
  <si>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</si>
  <si>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</si>
  <si>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</si>
  <si>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</si>
  <si>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</si>
  <si>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</si>
  <si>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</si>
  <si>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</si>
  <si>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</si>
  <si>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</si>
  <si>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</si>
  <si>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</si>
  <si>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</si>
  <si>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</si>
  <si>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</si>
  <si>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</si>
  <si>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</si>
  <si>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</si>
  <si>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</si>
  <si>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</si>
  <si>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</si>
  <si>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</si>
  <si>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</si>
  <si>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</si>
  <si>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</si>
  <si>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</si>
  <si>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</si>
  <si>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</si>
  <si>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</si>
  <si>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</si>
  <si>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</si>
  <si>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</si>
  <si>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</si>
  <si>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</si>
  <si>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</si>
  <si>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</si>
  <si>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</si>
  <si>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</si>
  <si>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</si>
  <si>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</si>
  <si>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</si>
  <si>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</si>
  <si>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</si>
  <si>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</si>
  <si>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</si>
  <si>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</si>
  <si>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</si>
  <si>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</si>
  <si>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</si>
  <si>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</si>
  <si>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</si>
  <si>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</si>
  <si>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</si>
  <si>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</si>
  <si>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</si>
  <si>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</si>
  <si>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</si>
  <si>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</si>
  <si>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</si>
  <si>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</si>
  <si>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</si>
  <si>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</si>
  <si>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</si>
  <si>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</si>
  <si>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</si>
  <si>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</si>
  <si>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</si>
  <si>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</si>
  <si>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</si>
  <si>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</si>
  <si>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</si>
  <si>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</si>
  <si>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</si>
  <si>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</si>
  <si>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</si>
  <si>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</si>
  <si>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</si>
  <si>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</si>
  <si>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</si>
  <si>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</si>
  <si>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</si>
  <si>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</si>
  <si>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</si>
  <si>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</si>
  <si>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</si>
  <si>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</si>
  <si>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</si>
  <si>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</si>
  <si>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</si>
  <si>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</si>
  <si>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</si>
  <si>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</si>
  <si>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</si>
  <si>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</si>
  <si>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</si>
  <si>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</si>
  <si>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</si>
  <si>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</si>
  <si>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</si>
  <si>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</si>
  <si>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</si>
  <si>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</si>
  <si>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</si>
  <si>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</si>
  <si>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</si>
  <si>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</si>
  <si>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</si>
  <si>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</si>
  <si>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</si>
  <si>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</si>
  <si>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</si>
  <si>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</si>
  <si>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</si>
  <si>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</si>
  <si>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</si>
  <si>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</si>
  <si>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</si>
  <si>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</si>
  <si>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</si>
  <si>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</si>
  <si>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</si>
  <si>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</si>
  <si>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</si>
  <si>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</si>
  <si>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</si>
  <si>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</si>
  <si>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</si>
  <si>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</si>
  <si>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</si>
  <si>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</si>
  <si>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</si>
  <si>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</si>
  <si>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</si>
  <si>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</si>
  <si>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</si>
  <si>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</si>
  <si>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</si>
  <si>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</si>
  <si>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</si>
  <si>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</si>
  <si>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</si>
  <si>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</si>
  <si>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</si>
  <si>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</si>
  <si>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</si>
  <si>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</si>
  <si>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</si>
  <si>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</si>
  <si>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</si>
  <si>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</si>
  <si>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</si>
  <si>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</si>
  <si>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</si>
  <si>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</si>
  <si>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</si>
  <si>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</si>
  <si>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</si>
  <si>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</si>
  <si>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</si>
  <si>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</si>
  <si>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</si>
  <si>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</si>
  <si>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</si>
  <si>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</si>
  <si>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</si>
  <si>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</si>
  <si>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</si>
  <si>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</si>
  <si>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</si>
  <si>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</si>
  <si>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</si>
  <si>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</si>
  <si>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</si>
  <si>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</si>
  <si>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</si>
  <si>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</si>
  <si>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</si>
  <si>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</si>
  <si>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</si>
  <si>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</si>
  <si>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</si>
  <si>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</si>
  <si>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</si>
  <si>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</si>
  <si>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</si>
  <si>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</si>
  <si>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</si>
  <si>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</si>
  <si>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</si>
  <si>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</si>
  <si>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</si>
  <si>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</si>
  <si>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</si>
  <si>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</si>
  <si>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</si>
  <si>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</si>
  <si>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</si>
  <si>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</si>
  <si>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</si>
  <si>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</si>
  <si>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</si>
  <si>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</si>
  <si>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</si>
  <si>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</si>
  <si>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</si>
  <si>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</si>
  <si>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</si>
  <si>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</si>
  <si>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</si>
  <si>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</si>
  <si>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</si>
  <si>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</si>
  <si>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</si>
  <si>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</si>
  <si>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</si>
  <si>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</si>
  <si>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</si>
  <si>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</si>
  <si>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</si>
  <si>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</si>
  <si>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</si>
  <si>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</si>
  <si>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</si>
  <si>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</si>
  <si>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</si>
  <si>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</si>
  <si>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</si>
  <si>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</si>
  <si>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</si>
  <si>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</si>
  <si>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</si>
  <si>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</si>
  <si>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</si>
  <si>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</si>
  <si>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</si>
  <si>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</si>
  <si>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</si>
  <si>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</si>
  <si>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</si>
  <si>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</si>
  <si>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</si>
  <si>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</si>
  <si>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</si>
  <si>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</si>
  <si>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</si>
  <si>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</si>
  <si>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</si>
  <si>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</si>
  <si>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</si>
  <si>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</si>
  <si>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</si>
  <si>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</si>
  <si>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</si>
  <si>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</si>
  <si>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</si>
  <si>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</si>
  <si>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</si>
  <si>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</si>
  <si>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</si>
  <si>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</si>
  <si>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</si>
  <si>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</si>
  <si>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</si>
  <si>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</si>
  <si>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</si>
  <si>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</si>
  <si>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</si>
  <si>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</si>
  <si>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</si>
  <si>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</si>
  <si>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</si>
  <si>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</si>
  <si>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</si>
  <si>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</si>
  <si>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</si>
  <si>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</si>
  <si>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</si>
  <si>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</si>
  <si>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</si>
  <si>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</si>
  <si>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</si>
  <si>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</si>
  <si>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</si>
  <si>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</si>
  <si>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</si>
  <si>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</si>
  <si>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</si>
  <si>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</si>
  <si>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</si>
  <si>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</si>
  <si>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</si>
  <si>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</si>
  <si>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</si>
  <si>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</si>
  <si>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</si>
  <si>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</si>
  <si>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</si>
  <si>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</si>
  <si>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</si>
  <si>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</si>
  <si>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</si>
  <si>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</si>
  <si>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</si>
  <si>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</si>
  <si>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</si>
  <si>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</si>
  <si>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</si>
  <si>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</si>
  <si>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</si>
  <si>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</si>
  <si>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</si>
  <si>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</si>
  <si>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</si>
  <si>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</si>
  <si>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</si>
  <si>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</si>
  <si>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</si>
  <si>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</si>
  <si>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</si>
  <si>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</si>
  <si>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</si>
  <si>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</si>
  <si>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</si>
  <si>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</si>
  <si>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</si>
  <si>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</si>
  <si>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</si>
  <si>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</si>
  <si>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</si>
  <si>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</si>
  <si>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</si>
  <si>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</si>
  <si>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</si>
  <si>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</si>
  <si>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</si>
  <si>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</si>
  <si>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</si>
  <si>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</si>
  <si>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</si>
  <si>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</si>
  <si>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</si>
  <si>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</si>
  <si>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</si>
  <si>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</si>
  <si>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</si>
  <si>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</si>
  <si>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</si>
  <si>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</si>
  <si>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</si>
  <si>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</si>
  <si>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</si>
  <si>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</si>
  <si>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</si>
  <si>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</si>
  <si>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</si>
  <si>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</si>
  <si>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</si>
  <si>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</si>
  <si>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</si>
  <si>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</si>
  <si>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</si>
  <si>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</si>
  <si>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</si>
  <si>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</si>
  <si>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</si>
  <si>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</si>
  <si>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</si>
  <si>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</si>
  <si>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</si>
  <si>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</si>
  <si>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</si>
  <si>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</si>
  <si>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</si>
  <si>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</si>
  <si>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</si>
  <si>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</si>
  <si>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</si>
  <si>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</si>
  <si>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</si>
  <si>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</si>
  <si>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</si>
  <si>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</si>
  <si>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</si>
  <si>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</si>
  <si>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</si>
  <si>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</si>
  <si>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</si>
  <si>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</si>
  <si>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</si>
  <si>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</si>
  <si>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</si>
  <si>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</si>
  <si>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</si>
  <si>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</si>
  <si>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</si>
  <si>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</si>
  <si>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</si>
  <si>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</si>
  <si>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</si>
  <si>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</si>
  <si>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</si>
  <si>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</si>
  <si>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</si>
  <si>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</si>
  <si>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</si>
  <si>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</si>
  <si>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</si>
  <si>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</si>
  <si>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</si>
  <si>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</si>
  <si>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</si>
  <si>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</si>
  <si>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</si>
  <si>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</si>
  <si>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</si>
  <si>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</si>
  <si>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</si>
  <si>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</si>
  <si>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</si>
  <si>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</si>
  <si>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</si>
  <si>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</si>
  <si>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</si>
  <si>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</si>
  <si>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</si>
  <si>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</si>
  <si>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</si>
  <si>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</si>
  <si>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</si>
  <si>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</si>
  <si>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</si>
  <si>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</si>
  <si>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</si>
  <si>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</si>
  <si>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</si>
  <si>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</si>
  <si>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</si>
  <si>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</si>
  <si>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</si>
  <si>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</si>
  <si>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</si>
  <si>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</si>
  <si>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</si>
  <si>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</si>
  <si>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</si>
  <si>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</si>
  <si>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</si>
  <si>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</si>
  <si>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</si>
  <si>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</si>
  <si>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</si>
  <si>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</si>
  <si>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</si>
  <si>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</si>
  <si>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</si>
  <si>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</si>
  <si>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</si>
  <si>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</si>
  <si>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</si>
  <si>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</si>
  <si>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</si>
  <si>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</si>
  <si>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</si>
  <si>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</si>
  <si>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</si>
  <si>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</si>
  <si>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</si>
  <si>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</si>
  <si>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</si>
  <si>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</si>
  <si>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</si>
  <si>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</si>
  <si>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</si>
  <si>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</si>
  <si>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</si>
  <si>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</si>
  <si>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</si>
  <si>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</si>
  <si>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</si>
  <si>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</si>
  <si>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</si>
  <si>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</si>
  <si>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</si>
  <si>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</si>
  <si>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</si>
  <si>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</si>
  <si>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</si>
  <si>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</si>
  <si>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</si>
  <si>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</si>
  <si>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</si>
  <si>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</si>
  <si>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</si>
  <si>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</si>
  <si>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</si>
  <si>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</si>
  <si>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</si>
  <si>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</si>
  <si>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</si>
  <si>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</si>
  <si>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</si>
  <si>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</si>
  <si>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</si>
  <si>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</si>
  <si>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</si>
  <si>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</si>
  <si>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</si>
  <si>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</si>
  <si>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</si>
  <si>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</si>
  <si>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</si>
  <si>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</si>
  <si>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</si>
  <si>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</si>
  <si>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</si>
  <si>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</si>
  <si>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</si>
  <si>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</si>
  <si>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</si>
  <si>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</si>
  <si>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</si>
  <si>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</si>
  <si>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</si>
  <si>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</si>
  <si>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</si>
  <si>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</si>
  <si>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</si>
  <si>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</si>
  <si>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</si>
  <si>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</si>
  <si>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</si>
  <si>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</si>
  <si>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</si>
  <si>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</si>
  <si>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</si>
  <si>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</si>
  <si>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</si>
  <si>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</si>
  <si>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</si>
  <si>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</si>
  <si>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</si>
  <si>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</si>
  <si>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</si>
  <si>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</si>
  <si>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</si>
  <si>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</si>
  <si>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</si>
  <si>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</si>
  <si>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</si>
  <si>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</si>
  <si>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</si>
  <si>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</si>
  <si>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</si>
  <si>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</si>
  <si>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</si>
  <si>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</si>
  <si>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</si>
  <si>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</si>
  <si>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</si>
  <si>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</si>
  <si>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</si>
  <si>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</si>
  <si>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</si>
  <si>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</si>
  <si>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</si>
  <si>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</si>
  <si>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</si>
  <si>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</si>
  <si>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</si>
  <si>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</si>
  <si>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</si>
  <si>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</si>
  <si>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</si>
  <si>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</si>
  <si>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</si>
  <si>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</si>
  <si>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</si>
  <si>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</si>
  <si>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</si>
  <si>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</si>
  <si>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</si>
  <si>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</si>
  <si>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</si>
  <si>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</si>
  <si>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</si>
  <si>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</si>
  <si>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</si>
  <si>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</si>
  <si>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</si>
  <si>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</si>
  <si>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</si>
  <si>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</si>
  <si>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</si>
  <si>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</si>
  <si>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</si>
  <si>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</si>
  <si>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</si>
  <si>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</si>
  <si>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</si>
  <si>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</si>
  <si>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</si>
  <si>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</si>
  <si>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</si>
  <si>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</si>
  <si>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</si>
  <si>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</si>
  <si>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</si>
  <si>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</si>
  <si>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</si>
  <si>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</si>
  <si>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</si>
  <si>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</si>
  <si>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</si>
  <si>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</si>
  <si>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</si>
  <si>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</si>
  <si>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</si>
  <si>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</si>
  <si>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</si>
  <si>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</si>
  <si>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</si>
  <si>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</si>
  <si>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</si>
  <si>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</si>
  <si>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</si>
  <si>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</si>
  <si>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</si>
  <si>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</si>
  <si>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</si>
  <si>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</si>
  <si>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</si>
  <si>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</si>
  <si>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</si>
  <si>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</si>
  <si>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</si>
  <si>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</si>
  <si>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</si>
  <si>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</si>
  <si>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</si>
  <si>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</si>
  <si>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</si>
  <si>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</si>
  <si>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</si>
  <si>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</si>
  <si>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</si>
  <si>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</si>
  <si>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</si>
  <si>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</si>
  <si>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</si>
  <si>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</si>
  <si>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</si>
  <si>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</si>
  <si>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</si>
  <si>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</si>
  <si>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</si>
  <si>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</si>
  <si>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</si>
  <si>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</si>
  <si>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</si>
  <si>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</si>
  <si>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</si>
  <si>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</si>
  <si>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</si>
  <si>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</si>
  <si>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</si>
  <si>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</si>
  <si>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</si>
  <si>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</si>
  <si>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</si>
  <si>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</si>
  <si>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</si>
  <si>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</si>
  <si>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</si>
  <si>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</si>
  <si>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</si>
  <si>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</si>
  <si>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</si>
  <si>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</si>
  <si>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</si>
  <si>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</si>
  <si>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</si>
  <si>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</si>
  <si>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</si>
  <si>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</si>
  <si>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</si>
  <si>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</si>
  <si>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</si>
  <si>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</si>
  <si>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</si>
  <si>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</si>
  <si>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</si>
  <si>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</si>
  <si>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</si>
  <si>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</si>
  <si>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</si>
  <si>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</si>
  <si>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</si>
  <si>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</si>
  <si>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</si>
  <si>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</si>
  <si>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</si>
  <si>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</si>
  <si>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</si>
  <si>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</si>
  <si>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</si>
  <si>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</si>
  <si>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</si>
  <si>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</si>
  <si>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</si>
  <si>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</si>
  <si>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</si>
  <si>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</si>
  <si>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</si>
  <si>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</si>
  <si>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</si>
  <si>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</si>
  <si>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</si>
  <si>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</si>
  <si>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</si>
  <si>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</si>
  <si>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</si>
  <si>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</si>
  <si>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</si>
  <si>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</si>
  <si>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</si>
  <si>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</si>
  <si>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</si>
  <si>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</si>
  <si>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</si>
  <si>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</si>
  <si>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</si>
  <si>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</si>
  <si>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</si>
  <si>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</si>
  <si>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</si>
  <si>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</si>
  <si>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</si>
  <si>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</si>
  <si>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</si>
  <si>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</si>
  <si>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</si>
  <si>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</si>
  <si>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</si>
  <si>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</si>
  <si>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</si>
  <si>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</si>
  <si>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</si>
  <si>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</si>
  <si>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</si>
  <si>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</si>
  <si>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</si>
  <si>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</si>
  <si>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</si>
  <si>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</si>
  <si>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</si>
  <si>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</si>
  <si>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</si>
  <si>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</si>
  <si>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</si>
  <si>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</si>
  <si>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</si>
  <si>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</si>
  <si>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</si>
  <si>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</si>
  <si>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</si>
  <si>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</si>
  <si>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</si>
  <si>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</si>
  <si>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</si>
  <si>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</si>
  <si>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</si>
  <si>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</si>
  <si>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</si>
  <si>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</si>
  <si>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</si>
  <si>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</si>
  <si>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</si>
  <si>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</si>
  <si>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</si>
  <si>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</si>
  <si>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</si>
  <si>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</si>
  <si>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</si>
  <si>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</si>
  <si>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</si>
  <si>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</si>
  <si>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</si>
  <si>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</si>
  <si>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</si>
  <si>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</si>
  <si>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</si>
  <si>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</si>
  <si>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</si>
  <si>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</si>
  <si>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</si>
  <si>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</si>
  <si>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</si>
  <si>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</si>
  <si>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</si>
  <si>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</si>
  <si>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</si>
  <si>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</si>
  <si>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</si>
  <si>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</si>
  <si>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</si>
  <si>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</si>
  <si>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</si>
  <si>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</si>
  <si>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</si>
  <si>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</si>
  <si>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</si>
  <si>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</si>
  <si>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</si>
  <si>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</si>
  <si>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</si>
  <si>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</si>
  <si>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</si>
  <si>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</si>
  <si>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</si>
  <si>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</si>
  <si>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</si>
  <si>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</si>
  <si>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</si>
  <si>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</si>
  <si>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</si>
  <si>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</si>
  <si>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</si>
  <si>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</si>
  <si>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</si>
  <si>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</si>
  <si>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</si>
  <si>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</si>
  <si>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</si>
  <si>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</si>
  <si>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</si>
  <si>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</si>
  <si>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</si>
  <si>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</si>
  <si>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</si>
  <si>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</si>
  <si>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</si>
  <si>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</si>
  <si>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</si>
  <si>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</si>
  <si>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</si>
  <si>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</si>
  <si>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</si>
  <si>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</si>
  <si>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</si>
  <si>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</si>
  <si>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</si>
  <si>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</si>
  <si>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</si>
  <si>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</si>
  <si>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</si>
  <si>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</si>
  <si>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</si>
  <si>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</si>
  <si>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</si>
  <si>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</si>
  <si>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</si>
  <si>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</si>
  <si>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</si>
  <si>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</si>
  <si>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</si>
  <si>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</si>
  <si>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</si>
  <si>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</si>
  <si>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</si>
  <si>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</si>
  <si>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</si>
  <si>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</si>
  <si>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</si>
  <si>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</si>
  <si>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</si>
  <si>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</si>
  <si>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</si>
  <si>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</si>
  <si>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</si>
  <si>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</si>
  <si>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</si>
  <si>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</si>
  <si>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</si>
  <si>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</si>
  <si>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</si>
  <si>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</si>
  <si>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</si>
  <si>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</si>
  <si>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</si>
  <si>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</si>
  <si>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</si>
  <si>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</si>
  <si>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</si>
  <si>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</si>
  <si>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</si>
  <si>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</si>
  <si>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</si>
  <si>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</si>
  <si>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</si>
  <si>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</si>
  <si>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</si>
  <si>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</si>
  <si>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</si>
  <si>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</si>
  <si>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</si>
  <si>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</si>
  <si>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</si>
  <si>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</si>
  <si>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</si>
  <si>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</si>
  <si>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</si>
  <si>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</si>
  <si>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</si>
  <si>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</si>
  <si>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</si>
  <si>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</si>
  <si>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</si>
  <si>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</si>
  <si>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</si>
  <si>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</si>
  <si>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</si>
  <si>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</si>
  <si>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</si>
  <si>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</si>
  <si>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</si>
  <si>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</si>
  <si>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</si>
  <si>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</si>
  <si>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</si>
  <si>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</si>
  <si>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</si>
  <si>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</si>
  <si>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</si>
  <si>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</si>
  <si>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</si>
  <si>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</si>
  <si>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</si>
  <si>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</si>
  <si>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</si>
  <si>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</si>
  <si>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</si>
  <si>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</si>
  <si>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</si>
  <si>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</si>
  <si>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</si>
  <si>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</si>
  <si>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</si>
  <si>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</si>
  <si>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</si>
  <si>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</si>
  <si>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</si>
  <si>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</si>
  <si>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</si>
  <si>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</si>
  <si>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</si>
  <si>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</si>
  <si>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</si>
  <si>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</si>
  <si>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</si>
  <si>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</si>
  <si>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</si>
  <si>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</si>
  <si>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</si>
  <si>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</si>
  <si>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</si>
  <si>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</si>
  <si>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</si>
  <si>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</si>
  <si>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</si>
  <si>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</si>
  <si>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</si>
  <si>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</si>
  <si>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</si>
  <si>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</si>
  <si>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</si>
  <si>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</si>
  <si>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</si>
  <si>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</si>
  <si>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</si>
  <si>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</si>
  <si>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</si>
  <si>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</si>
  <si>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</si>
  <si>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</si>
  <si>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</si>
  <si>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</si>
  <si>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</si>
  <si>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</si>
  <si>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</si>
  <si>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</si>
  <si>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</si>
  <si>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</si>
  <si>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</si>
  <si>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</si>
  <si>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</si>
  <si>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</si>
  <si>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</si>
  <si>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</si>
  <si>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</si>
  <si>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</si>
  <si>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</si>
  <si>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</si>
  <si>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</si>
  <si>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</si>
  <si>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</si>
  <si>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</si>
  <si>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</si>
  <si>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</si>
  <si>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</si>
  <si>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</si>
  <si>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</si>
  <si>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</si>
  <si>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</si>
  <si>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</si>
  <si>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</si>
  <si>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</si>
  <si>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</si>
  <si>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</si>
  <si>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</si>
  <si>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</si>
  <si>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</si>
  <si>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</si>
  <si>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</si>
  <si>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</si>
  <si>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</si>
  <si>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</si>
  <si>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</si>
  <si>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</si>
  <si>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</si>
  <si>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</si>
  <si>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</si>
  <si>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</si>
  <si>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</si>
  <si>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</si>
  <si>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</si>
  <si>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</si>
  <si>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</si>
  <si>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</si>
  <si>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</si>
  <si>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</si>
  <si>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</si>
  <si>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</si>
  <si>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</si>
  <si>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</si>
  <si>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</si>
  <si>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</si>
  <si>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</si>
  <si>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</si>
  <si>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</si>
  <si>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</si>
  <si>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</si>
  <si>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</si>
  <si>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</si>
  <si>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</si>
  <si>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</si>
  <si>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</si>
  <si>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</si>
  <si>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</si>
  <si>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</si>
  <si>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</si>
  <si>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</si>
  <si>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</si>
  <si>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</si>
  <si>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</si>
  <si>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</si>
  <si>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</si>
  <si>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</si>
  <si>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</si>
  <si>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</si>
  <si>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</si>
  <si>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</si>
  <si>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</si>
  <si>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</si>
  <si>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</si>
  <si>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</si>
  <si>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</si>
  <si>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</si>
  <si>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</si>
  <si>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</si>
  <si>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</si>
  <si>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</si>
  <si>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</si>
  <si>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</si>
  <si>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</si>
  <si>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</si>
  <si>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</si>
  <si>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</si>
  <si>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</si>
  <si>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</si>
  <si>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</si>
  <si>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</si>
  <si>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</si>
  <si>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</si>
  <si>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</si>
  <si>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</si>
  <si>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</si>
  <si>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</si>
  <si>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</si>
  <si>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</si>
  <si>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</si>
  <si>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</si>
  <si>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</si>
  <si>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</si>
  <si>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</si>
  <si>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</si>
  <si>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</si>
  <si>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</si>
  <si>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</si>
  <si>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</si>
  <si>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</si>
  <si>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</si>
  <si>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</si>
  <si>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</si>
  <si>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</si>
  <si>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</si>
  <si>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</si>
  <si>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</si>
  <si>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</si>
  <si>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</si>
  <si>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</si>
  <si>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</si>
  <si>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</si>
  <si>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</si>
  <si>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</si>
  <si>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</si>
  <si>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</si>
  <si>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</si>
  <si>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</si>
  <si>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</si>
  <si>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</si>
  <si>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</si>
  <si>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</si>
  <si>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</si>
  <si>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</si>
  <si>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</si>
  <si>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</si>
  <si>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</si>
  <si>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</si>
  <si>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</si>
  <si>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</si>
  <si>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</si>
  <si>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</si>
  <si>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</si>
  <si>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</si>
  <si>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</si>
  <si>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</si>
  <si>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</si>
  <si>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</si>
  <si>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</si>
  <si>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</si>
  <si>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</si>
  <si>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</si>
  <si>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</si>
  <si>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</si>
  <si>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</si>
  <si>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</si>
  <si>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</si>
  <si>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</si>
  <si>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</si>
  <si>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</si>
  <si>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</si>
  <si>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</si>
  <si>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</si>
  <si>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</si>
  <si>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</si>
  <si>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</si>
  <si>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</si>
  <si>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</si>
  <si>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</si>
  <si>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</si>
  <si>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</si>
  <si>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</si>
  <si>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</si>
  <si>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</si>
  <si>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</si>
  <si>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</si>
  <si>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</si>
  <si>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</si>
  <si>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</si>
  <si>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</si>
  <si>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</si>
  <si>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</si>
  <si>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</si>
  <si>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</si>
  <si>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</si>
  <si>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</si>
  <si>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</si>
  <si>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</si>
  <si>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</si>
  <si>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</si>
  <si>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</si>
  <si>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</si>
  <si>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</si>
  <si>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</si>
  <si>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</si>
  <si>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</si>
  <si>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</si>
  <si>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</si>
  <si>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</si>
  <si>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</si>
  <si>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</si>
  <si>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</si>
  <si>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</si>
  <si>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</si>
  <si>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</si>
  <si>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</si>
  <si>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</si>
  <si>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</si>
  <si>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</si>
  <si>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</si>
  <si>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</si>
  <si>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</si>
  <si>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</si>
  <si>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</si>
  <si>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</si>
  <si>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</si>
  <si>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</si>
  <si>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</si>
  <si>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</si>
  <si>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</si>
  <si>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</si>
  <si>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</si>
  <si>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</si>
  <si>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</si>
  <si>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</si>
  <si>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</si>
  <si>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</si>
  <si>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</si>
  <si>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</si>
  <si>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</si>
  <si>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</si>
  <si>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</si>
  <si>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</si>
  <si>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</si>
  <si>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</si>
  <si>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</si>
  <si>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</si>
  <si>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</si>
  <si>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</si>
  <si>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</si>
  <si>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</si>
  <si>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</si>
  <si>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</si>
  <si>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</si>
  <si>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</si>
  <si>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</si>
  <si>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</si>
  <si>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</si>
  <si>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</si>
  <si>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</si>
  <si>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</si>
  <si>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</si>
  <si>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</si>
  <si>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</si>
  <si>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</si>
  <si>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</si>
  <si>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</si>
  <si>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</si>
  <si>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</si>
  <si>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</si>
  <si>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</si>
  <si>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</si>
  <si>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</si>
  <si>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</si>
  <si>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</si>
  <si>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</si>
  <si>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</si>
  <si>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</si>
  <si>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</si>
  <si>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</si>
  <si>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</si>
  <si>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</si>
  <si>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</si>
  <si>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</si>
  <si>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</si>
  <si>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</si>
  <si>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</si>
  <si>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</si>
  <si>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</si>
  <si>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</si>
  <si>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</si>
  <si>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</si>
  <si>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</si>
  <si>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</si>
  <si>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</si>
  <si>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</si>
  <si>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</si>
  <si>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</si>
  <si>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</si>
  <si>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</si>
  <si>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</si>
  <si>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</si>
  <si>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</si>
  <si>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</si>
  <si>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</si>
  <si>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</si>
  <si>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</si>
  <si>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</si>
  <si>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</si>
  <si>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</si>
  <si>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</si>
  <si>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</si>
  <si>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</si>
  <si>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</si>
  <si>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</si>
  <si>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</si>
  <si>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</si>
  <si>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</si>
  <si>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</si>
  <si>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</si>
  <si>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</si>
  <si>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</si>
  <si>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</si>
  <si>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</si>
  <si>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</si>
  <si>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</si>
  <si>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</si>
  <si>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</si>
  <si>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</si>
  <si>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</si>
  <si>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</si>
  <si>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</si>
  <si>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</si>
  <si>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</si>
  <si>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</si>
  <si>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</si>
  <si>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</si>
  <si>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</si>
  <si>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</si>
  <si>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</si>
  <si>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</si>
  <si>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</si>
  <si>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</si>
  <si>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</si>
  <si>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</si>
  <si>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</si>
  <si>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</si>
  <si>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</si>
  <si>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</si>
  <si>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</si>
  <si>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</si>
  <si>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</si>
  <si>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</si>
  <si>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</si>
  <si>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</si>
  <si>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</si>
  <si>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</si>
  <si>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</si>
  <si>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</si>
  <si>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</si>
  <si>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</si>
  <si>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</si>
  <si>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</si>
  <si>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</si>
  <si>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</si>
  <si>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</si>
  <si>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</si>
  <si>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</si>
  <si>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</si>
  <si>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</si>
  <si>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</si>
  <si>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</si>
  <si>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</si>
  <si>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</si>
  <si>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</si>
  <si>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</si>
  <si>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</si>
  <si>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</si>
  <si>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</si>
  <si>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</si>
  <si>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</si>
  <si>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</si>
  <si>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</si>
  <si>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</si>
  <si>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</si>
  <si>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</si>
  <si>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</si>
  <si>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</si>
  <si>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</si>
  <si>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</si>
  <si>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</si>
  <si>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</si>
  <si>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</si>
  <si>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</si>
  <si>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</si>
  <si>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</si>
  <si>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</si>
  <si>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</si>
  <si>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</si>
  <si>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</si>
  <si>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</si>
  <si>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</si>
  <si>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</si>
  <si>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</si>
  <si>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</si>
  <si>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</si>
  <si>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</si>
  <si>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</si>
  <si>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</si>
  <si>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</si>
  <si>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</si>
  <si>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</si>
  <si>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</si>
  <si>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</si>
  <si>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</si>
  <si>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</si>
  <si>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</si>
  <si>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</si>
  <si>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</si>
  <si>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</si>
  <si>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</si>
  <si>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</si>
  <si>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</si>
  <si>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</si>
  <si>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</si>
  <si>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</si>
  <si>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</si>
  <si>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</si>
  <si>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</si>
  <si>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</si>
  <si>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</si>
  <si>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</si>
  <si>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</si>
  <si>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</si>
  <si>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</si>
  <si>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</si>
  <si>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</si>
  <si>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</si>
  <si>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</si>
  <si>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</si>
  <si>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</si>
  <si>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</si>
  <si>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</si>
  <si>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</si>
  <si>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</si>
  <si>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</si>
  <si>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</si>
  <si>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</si>
  <si>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</si>
  <si>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</si>
  <si>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</si>
  <si>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</si>
  <si>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</si>
  <si>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</si>
  <si>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</si>
  <si>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</si>
  <si>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</si>
  <si>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</si>
  <si>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</si>
  <si>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</si>
  <si>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</si>
  <si>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</si>
  <si>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</si>
  <si>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</si>
  <si>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</si>
  <si>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</si>
  <si>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</si>
  <si>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</si>
  <si>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</si>
  <si>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</si>
  <si>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</si>
  <si>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</si>
  <si>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</si>
  <si>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</si>
  <si>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</si>
  <si>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</si>
  <si>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</si>
  <si>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</si>
  <si>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</si>
  <si>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</si>
  <si>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</si>
  <si>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</si>
  <si>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</si>
  <si>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</si>
  <si>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</si>
  <si>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</si>
  <si>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</si>
  <si>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</si>
  <si>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</si>
  <si>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</si>
  <si>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</si>
  <si>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</si>
  <si>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</si>
  <si>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</si>
  <si>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</si>
  <si>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</si>
  <si>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</si>
  <si>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</si>
  <si>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</si>
  <si>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</si>
  <si>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</si>
  <si>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</si>
  <si>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</si>
  <si>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</si>
  <si>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</si>
  <si>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</si>
  <si>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</si>
  <si>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</si>
  <si>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</si>
  <si>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</si>
  <si>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</si>
  <si>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</si>
  <si>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</si>
  <si>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</si>
  <si>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</si>
  <si>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</si>
  <si>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</si>
  <si>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</si>
  <si>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</si>
  <si>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</si>
  <si>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</si>
  <si>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</si>
  <si>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</si>
  <si>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</si>
  <si>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</si>
  <si>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</si>
  <si>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</si>
  <si>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</si>
  <si>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</si>
  <si>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</si>
  <si>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</si>
  <si>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</si>
  <si>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</si>
  <si>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</si>
  <si>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</si>
  <si>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</si>
  <si>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</si>
  <si>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</si>
  <si>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</si>
  <si>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</si>
  <si>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</si>
  <si>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</si>
  <si>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</si>
  <si>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</si>
  <si>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</si>
  <si>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</si>
  <si>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</si>
  <si>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</si>
  <si>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</si>
  <si>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</si>
  <si>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</si>
  <si>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</si>
  <si>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</si>
  <si>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</si>
  <si>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</si>
  <si>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</si>
  <si>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</si>
  <si>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</si>
  <si>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</si>
  <si>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</si>
  <si>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</si>
  <si>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</si>
  <si>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</si>
  <si>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</si>
  <si>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</si>
  <si>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</si>
  <si>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</si>
  <si>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</si>
  <si>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</si>
  <si>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</si>
  <si>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</si>
  <si>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</si>
  <si>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</si>
  <si>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</si>
  <si>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</si>
  <si>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</si>
  <si>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</si>
  <si>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</si>
  <si>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</si>
  <si>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</si>
  <si>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</si>
  <si>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</si>
  <si>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</si>
  <si>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</si>
  <si>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</si>
  <si>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</si>
  <si>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</si>
  <si>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</si>
  <si>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</si>
  <si>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</si>
  <si>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</si>
  <si>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</si>
  <si>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</si>
  <si>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</si>
  <si>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</si>
  <si>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</si>
  <si>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</si>
  <si>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</si>
  <si>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</si>
  <si>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</si>
  <si>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</si>
  <si>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</si>
  <si>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</si>
  <si>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</si>
  <si>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</si>
  <si>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</si>
  <si>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</si>
  <si>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</si>
  <si>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</si>
  <si>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</si>
  <si>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</si>
  <si>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</si>
  <si>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</si>
  <si>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</si>
  <si>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</si>
  <si>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</si>
  <si>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</si>
  <si>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</si>
  <si>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</si>
  <si>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</si>
  <si>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</si>
  <si>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</si>
  <si>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</si>
  <si>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</si>
  <si>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</si>
  <si>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</si>
  <si>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</si>
  <si>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</si>
  <si>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</si>
  <si>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</si>
  <si>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</si>
  <si>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</si>
  <si>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</si>
  <si>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</si>
  <si>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</si>
  <si>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</si>
  <si>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</si>
  <si>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</si>
  <si>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</si>
  <si>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</si>
  <si>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</si>
  <si>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</si>
  <si>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</si>
  <si>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</si>
  <si>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</si>
  <si>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</si>
  <si>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</si>
  <si>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</si>
  <si>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</si>
  <si>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</si>
  <si>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</si>
  <si>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</si>
  <si>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</si>
  <si>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</si>
  <si>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</si>
  <si>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</si>
  <si>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</si>
  <si>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</si>
  <si>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</si>
  <si>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</si>
  <si>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</si>
  <si>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</si>
  <si>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</si>
  <si>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</si>
  <si>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</si>
  <si>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</si>
  <si>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</si>
  <si>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</si>
  <si>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</si>
  <si>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</si>
  <si>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</si>
  <si>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</si>
  <si>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</si>
  <si>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</si>
  <si>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</si>
  <si>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</si>
  <si>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</si>
  <si>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</si>
  <si>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</si>
  <si>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</si>
  <si>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</si>
  <si>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</si>
  <si>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</si>
  <si>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</si>
  <si>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</si>
  <si>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</si>
  <si>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</si>
  <si>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</si>
  <si>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</si>
  <si>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</si>
  <si>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</si>
  <si>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</si>
  <si>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</si>
  <si>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</si>
  <si>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</si>
  <si>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</si>
  <si>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</si>
  <si>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</si>
  <si>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</si>
  <si>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</si>
  <si>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</si>
  <si>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</si>
  <si>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</si>
  <si>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</si>
  <si>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</si>
  <si>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</si>
  <si>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</si>
  <si>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</si>
  <si>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</si>
  <si>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</si>
  <si>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</si>
  <si>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</si>
  <si>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</si>
  <si>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</si>
  <si>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</si>
  <si>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</si>
  <si>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</si>
  <si>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</si>
  <si>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</si>
  <si>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</si>
  <si>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</si>
  <si>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</si>
  <si>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</si>
  <si>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</si>
  <si>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</si>
  <si>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</si>
  <si>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</si>
  <si>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</si>
  <si>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</si>
  <si>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</si>
  <si>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</si>
  <si>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</si>
  <si>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</si>
  <si>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</si>
  <si>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</si>
  <si>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</si>
  <si>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</si>
  <si>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</si>
  <si>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</si>
  <si>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</si>
  <si>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</si>
  <si>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</si>
  <si>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</si>
  <si>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</si>
  <si>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</si>
  <si>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</si>
  <si>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</si>
  <si>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</si>
  <si>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</si>
  <si>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</si>
  <si>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</si>
  <si>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</si>
  <si>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</si>
  <si>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</si>
  <si>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</si>
  <si>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</si>
  <si>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</si>
  <si>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</si>
  <si>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</si>
  <si>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</si>
  <si>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</si>
  <si>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</si>
  <si>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</si>
  <si>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</si>
  <si>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</si>
  <si>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</si>
  <si>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</si>
  <si>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</si>
  <si>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</si>
  <si>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</si>
  <si>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</si>
  <si>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</si>
  <si>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</si>
  <si>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</si>
  <si>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</si>
  <si>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</si>
  <si>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</si>
  <si>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</si>
  <si>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</si>
  <si>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</si>
  <si>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</si>
  <si>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</si>
  <si>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</si>
  <si>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</si>
  <si>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</si>
  <si>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</si>
  <si>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</si>
  <si>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</si>
  <si>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</si>
  <si>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</si>
  <si>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</si>
  <si>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</si>
  <si>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</si>
  <si>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</si>
  <si>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</si>
  <si>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</si>
  <si>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</si>
  <si>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</si>
  <si>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</si>
  <si>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</si>
  <si>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</si>
  <si>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</si>
  <si>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</si>
  <si>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</si>
  <si>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</si>
  <si>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</si>
  <si>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</si>
  <si>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</si>
  <si>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</si>
  <si>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</si>
  <si>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</si>
  <si>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</si>
  <si>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</si>
  <si>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</si>
  <si>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</si>
  <si>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</si>
  <si>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</si>
  <si>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</si>
  <si>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</si>
  <si>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</si>
  <si>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</si>
  <si>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</si>
  <si>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</si>
  <si>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</si>
  <si>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</si>
  <si>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</si>
  <si>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</si>
  <si>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</si>
  <si>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</si>
  <si>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</si>
  <si>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</si>
  <si>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</si>
  <si>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</si>
  <si>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</si>
  <si>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</si>
  <si>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</si>
  <si>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</si>
  <si>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</si>
  <si>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</si>
  <si>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</si>
  <si>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</si>
  <si>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</si>
  <si>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</si>
  <si>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</si>
  <si>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</si>
  <si>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</si>
  <si>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</si>
  <si>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</si>
  <si>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</si>
  <si>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</si>
  <si>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</si>
  <si>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</si>
  <si>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</si>
  <si>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</si>
  <si>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</si>
  <si>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</si>
  <si>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</si>
  <si>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</si>
  <si>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</si>
  <si>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</si>
  <si>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</si>
  <si>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</si>
  <si>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</si>
  <si>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</si>
  <si>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</si>
  <si>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</si>
  <si>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</si>
  <si>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</si>
  <si>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</si>
  <si>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</si>
  <si>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</si>
  <si>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</si>
  <si>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</si>
  <si>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</si>
  <si>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</si>
  <si>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</si>
  <si>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</si>
  <si>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</si>
  <si>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</si>
  <si>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</si>
  <si>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</si>
  <si>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</si>
  <si>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</si>
  <si>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</si>
  <si>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</si>
  <si>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</si>
  <si>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</si>
  <si>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</si>
  <si>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</si>
  <si>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</si>
  <si>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</si>
  <si>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</si>
  <si>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</si>
  <si>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</si>
  <si>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</si>
  <si>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</si>
  <si>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</si>
  <si>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</si>
  <si>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</si>
  <si>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</si>
  <si>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</si>
  <si>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</si>
  <si>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</si>
  <si>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</si>
  <si>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</si>
  <si>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</si>
  <si>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</si>
  <si>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</si>
  <si>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</si>
  <si>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</si>
  <si>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</si>
  <si>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</si>
  <si>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</si>
  <si>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</si>
  <si>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</si>
  <si>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</si>
  <si>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</si>
  <si>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</si>
  <si>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</si>
  <si>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</si>
  <si>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</si>
  <si>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</si>
  <si>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</si>
  <si>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</si>
  <si>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</si>
  <si>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</si>
  <si>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</si>
  <si>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</si>
  <si>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</si>
  <si>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</si>
  <si>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</si>
  <si>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</si>
  <si>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</si>
  <si>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</si>
  <si>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</si>
  <si>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</si>
  <si>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</si>
  <si>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</si>
  <si>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</si>
  <si>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</si>
  <si>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</si>
  <si>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</si>
  <si>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</si>
  <si>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</si>
  <si>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</si>
  <si>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</si>
  <si>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</si>
  <si>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</si>
  <si>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</si>
  <si>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</si>
  <si>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</si>
  <si>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</si>
  <si>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</si>
  <si>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</si>
  <si>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</si>
  <si>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</si>
  <si>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</si>
  <si>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</si>
  <si>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</si>
  <si>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</si>
  <si>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</si>
  <si>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</si>
  <si>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</si>
  <si>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</si>
  <si>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</si>
  <si>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</si>
  <si>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</si>
  <si>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</si>
  <si>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</si>
  <si>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</si>
  <si>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</si>
  <si>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</si>
  <si>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</si>
  <si>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</si>
  <si>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</si>
  <si>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</si>
  <si>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</si>
  <si>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</si>
  <si>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</si>
  <si>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</si>
  <si>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</si>
  <si>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</si>
  <si>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</si>
  <si>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</si>
  <si>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</si>
  <si>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</si>
  <si>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</si>
  <si>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</si>
  <si>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</si>
  <si>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</si>
  <si>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</si>
  <si>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</si>
  <si>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</si>
  <si>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</si>
  <si>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</si>
  <si>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</si>
  <si>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</si>
  <si>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</si>
  <si>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</si>
  <si>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</si>
  <si>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</si>
  <si>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</si>
  <si>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</si>
  <si>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</si>
  <si>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</si>
  <si>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</si>
  <si>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</si>
  <si>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</si>
  <si>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</si>
  <si>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</si>
  <si>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</si>
  <si>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</si>
  <si>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</si>
  <si>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</si>
  <si>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</si>
  <si>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</si>
  <si>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</si>
  <si>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</si>
  <si>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</si>
  <si>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</si>
  <si>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</si>
  <si>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</si>
  <si>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</si>
  <si>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</si>
  <si>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</si>
  <si>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</si>
  <si>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</si>
  <si>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</si>
  <si>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</si>
  <si>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</si>
  <si>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</si>
  <si>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</si>
  <si>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</si>
  <si>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</si>
  <si>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</si>
  <si>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</si>
  <si>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</si>
  <si>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</si>
  <si>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</si>
  <si>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</si>
  <si>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</si>
  <si>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</si>
  <si>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</si>
  <si>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</si>
  <si>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</si>
  <si>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</si>
  <si>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</si>
  <si>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</si>
  <si>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</si>
  <si>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</si>
  <si>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</si>
  <si>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</si>
  <si>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</si>
  <si>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</si>
  <si>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</si>
  <si>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</si>
  <si>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</si>
  <si>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</si>
  <si>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</si>
  <si>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</si>
  <si>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</si>
  <si>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</si>
  <si>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</si>
  <si>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</si>
  <si>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</si>
  <si>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</si>
  <si>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</si>
  <si>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</si>
  <si>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</si>
  <si>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</si>
  <si>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</si>
  <si>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</si>
  <si>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</si>
  <si>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</si>
  <si>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</si>
  <si>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</si>
  <si>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</si>
  <si>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</si>
  <si>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</si>
  <si>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</si>
  <si>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</si>
  <si>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</si>
  <si>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</si>
  <si>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</si>
  <si>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</si>
  <si>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</si>
  <si>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</si>
  <si>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</si>
  <si>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</si>
  <si>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</si>
  <si>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</si>
  <si>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</si>
  <si>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</si>
  <si>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</si>
  <si>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</si>
  <si>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</si>
  <si>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</si>
  <si>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</si>
  <si>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</si>
  <si>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</si>
  <si>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</si>
  <si>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</si>
  <si>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</si>
  <si>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</si>
  <si>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</si>
  <si>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</si>
  <si>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</si>
  <si>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</si>
  <si>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</si>
  <si>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</si>
  <si>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</si>
  <si>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</si>
  <si>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</si>
  <si>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</si>
  <si>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</si>
  <si>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</si>
  <si>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</si>
  <si>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</si>
  <si>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</si>
  <si>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</si>
  <si>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</si>
  <si>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</si>
  <si>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</si>
  <si>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</si>
  <si>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</si>
  <si>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</si>
  <si>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</si>
  <si>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</si>
  <si>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</si>
  <si>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</si>
  <si>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</si>
  <si>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</si>
  <si>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</si>
  <si>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</si>
  <si>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</si>
  <si>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</si>
  <si>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</si>
  <si>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</si>
  <si>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</si>
  <si>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</si>
  <si>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</si>
  <si>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</si>
  <si>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</si>
  <si>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</si>
  <si>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</si>
  <si>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</si>
  <si>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</si>
  <si>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</si>
  <si>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</si>
  <si>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</si>
  <si>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</si>
  <si>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</si>
  <si>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</si>
  <si>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</si>
  <si>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</si>
  <si>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</si>
  <si>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</si>
  <si>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</si>
  <si>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</si>
  <si>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</si>
  <si>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</si>
  <si>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</si>
  <si>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</si>
  <si>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</si>
  <si>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</si>
  <si>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</si>
  <si>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</si>
  <si>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</si>
  <si>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</si>
  <si>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</si>
  <si>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</si>
  <si>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</si>
  <si>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</si>
  <si>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</si>
  <si>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</si>
  <si>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</si>
  <si>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</si>
  <si>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</si>
  <si>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</si>
  <si>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</si>
  <si>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</si>
  <si>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</si>
  <si>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</si>
  <si>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</si>
  <si>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</si>
  <si>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</si>
  <si>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</si>
  <si>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</si>
  <si>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</si>
  <si>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</si>
  <si>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</si>
  <si>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</si>
  <si>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</si>
  <si>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</si>
  <si>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</si>
  <si>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</si>
  <si>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</si>
  <si>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</si>
  <si>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</si>
  <si>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</si>
  <si>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</si>
  <si>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</si>
  <si>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</si>
  <si>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</si>
  <si>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</si>
  <si>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</si>
  <si>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</si>
  <si>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</si>
  <si>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</si>
  <si>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</si>
  <si>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</si>
  <si>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</si>
  <si>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</si>
  <si>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</si>
  <si>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</si>
  <si>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</si>
  <si>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</si>
  <si>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</si>
  <si>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</si>
  <si>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</si>
  <si>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</si>
  <si>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</si>
  <si>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</si>
  <si>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</si>
  <si>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</si>
  <si>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</si>
  <si>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</si>
  <si>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</si>
  <si>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</si>
  <si>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</si>
  <si>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</si>
  <si>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</si>
  <si>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</si>
  <si>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</si>
  <si>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</si>
  <si>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</si>
  <si>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</si>
  <si>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</si>
  <si>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</si>
  <si>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</si>
  <si>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</si>
  <si>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</si>
  <si>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</si>
  <si>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</si>
  <si>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</si>
  <si>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</si>
  <si>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</si>
  <si>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</si>
  <si>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</si>
  <si>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</si>
  <si>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</si>
  <si>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</si>
  <si>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</si>
  <si>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</si>
  <si>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</si>
  <si>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</si>
  <si>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</si>
  <si>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</si>
  <si>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</si>
  <si>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</si>
  <si>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</si>
  <si>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</si>
  <si>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</si>
  <si>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</si>
  <si>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</si>
  <si>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</si>
  <si>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</si>
  <si>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</si>
  <si>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</si>
  <si>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</si>
  <si>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</si>
  <si>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</si>
  <si>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</si>
  <si>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</si>
  <si>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</si>
  <si>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</si>
  <si>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</si>
  <si>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</si>
  <si>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</si>
  <si>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</si>
  <si>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</si>
  <si>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</si>
  <si>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</si>
  <si>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</si>
  <si>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</si>
  <si>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</si>
  <si>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</si>
  <si>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</si>
  <si>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</si>
  <si>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</si>
  <si>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</si>
  <si>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</si>
  <si>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</si>
  <si>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</si>
  <si>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</si>
  <si>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</si>
  <si>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</si>
  <si>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</si>
  <si>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</si>
  <si>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</si>
  <si>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</si>
  <si>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</si>
  <si>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</si>
  <si>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</si>
  <si>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</si>
  <si>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</si>
  <si>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</si>
  <si>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</si>
  <si>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</si>
  <si>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</si>
  <si>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</si>
  <si>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</si>
  <si>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</si>
  <si>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</si>
  <si>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</si>
  <si>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</si>
  <si>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</si>
  <si>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</si>
  <si>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</si>
  <si>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</si>
  <si>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</si>
  <si>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</si>
  <si>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</si>
  <si>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</si>
  <si>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</si>
  <si>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</si>
  <si>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</si>
  <si>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</si>
  <si>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</si>
  <si>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</si>
  <si>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</si>
  <si>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</si>
  <si>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</si>
  <si>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</si>
  <si>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</si>
  <si>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</si>
  <si>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</si>
  <si>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</si>
  <si>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</si>
  <si>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</si>
  <si>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</si>
  <si>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</si>
  <si>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</si>
  <si>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</si>
  <si>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</si>
  <si>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</si>
  <si>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</si>
  <si>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</si>
  <si>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</si>
  <si>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</si>
  <si>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</si>
  <si>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</si>
  <si>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</si>
  <si>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</si>
  <si>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</si>
  <si>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</si>
  <si>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</si>
  <si>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</si>
  <si>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</si>
  <si>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</si>
  <si>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</si>
  <si>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</si>
  <si>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</si>
  <si>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</si>
  <si>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</si>
  <si>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</si>
  <si>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</si>
  <si>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</si>
  <si>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</si>
  <si>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</si>
  <si>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</si>
  <si>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</si>
  <si>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</si>
  <si>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</si>
  <si>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</si>
  <si>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</si>
  <si>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</si>
  <si>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</si>
  <si>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</si>
  <si>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</si>
  <si>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</si>
  <si>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</si>
  <si>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</si>
  <si>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</si>
  <si>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</si>
  <si>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</si>
  <si>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</si>
  <si>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</si>
  <si>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</si>
  <si>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</si>
  <si>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</si>
  <si>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</si>
  <si>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</si>
  <si>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</si>
  <si>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</si>
  <si>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</si>
  <si>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</si>
  <si>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</si>
  <si>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</si>
  <si>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</si>
  <si>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</si>
  <si>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</si>
  <si>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</si>
  <si>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</si>
  <si>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</si>
  <si>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</si>
  <si>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</si>
  <si>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</si>
  <si>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</si>
  <si>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</si>
  <si>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</si>
  <si>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</si>
  <si>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</si>
  <si>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</si>
  <si>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</si>
  <si>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</si>
  <si>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</si>
  <si>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</si>
  <si>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</si>
  <si>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</si>
  <si>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</si>
  <si>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</si>
  <si>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</si>
  <si>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</si>
  <si>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</si>
  <si>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</si>
  <si>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</si>
  <si>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</si>
  <si>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</si>
  <si>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</si>
  <si>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</si>
  <si>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</si>
  <si>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</si>
  <si>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</si>
  <si>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</si>
  <si>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</si>
  <si>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</si>
  <si>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</si>
  <si>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</si>
  <si>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</si>
  <si>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</si>
  <si>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</si>
  <si>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</si>
  <si>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</si>
  <si>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</si>
  <si>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</si>
  <si>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</si>
  <si>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</si>
  <si>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</si>
  <si>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</si>
  <si>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</si>
  <si>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</si>
  <si>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</si>
  <si>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</si>
  <si>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</si>
  <si>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</si>
  <si>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</si>
  <si>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</si>
  <si>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</si>
  <si>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</si>
  <si>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</si>
  <si>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</si>
  <si>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</si>
  <si>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</si>
  <si>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</si>
  <si>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</si>
  <si>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</si>
  <si>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</si>
  <si>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</si>
  <si>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</si>
  <si>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</si>
  <si>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</si>
  <si>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</si>
  <si>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</si>
  <si>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</si>
  <si>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</si>
  <si>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</si>
  <si>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</si>
  <si>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</si>
  <si>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</si>
  <si>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</si>
  <si>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</si>
  <si>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</si>
  <si>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</si>
  <si>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</si>
  <si>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</si>
  <si>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</si>
  <si>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</si>
  <si>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</si>
  <si>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</si>
  <si>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</si>
  <si>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</si>
  <si>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</si>
  <si>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</si>
  <si>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</si>
  <si>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</si>
  <si>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</si>
  <si>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</si>
  <si>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</si>
  <si>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</si>
  <si>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</si>
  <si>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</si>
  <si>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</si>
  <si>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</si>
  <si>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</si>
  <si>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</si>
  <si>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</si>
  <si>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</si>
  <si>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</si>
  <si>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</si>
  <si>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</si>
  <si>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</si>
  <si>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</si>
  <si>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</si>
  <si>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</si>
  <si>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</si>
  <si>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</si>
  <si>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</si>
  <si>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</si>
  <si>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</si>
  <si>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</si>
  <si>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</si>
  <si>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</si>
  <si>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</si>
  <si>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</si>
  <si>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</si>
  <si>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</si>
  <si>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</si>
  <si>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</si>
  <si>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</si>
  <si>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</si>
  <si>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</si>
  <si>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</si>
  <si>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</si>
  <si>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</si>
  <si>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</si>
  <si>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</si>
  <si>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</si>
  <si>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</si>
  <si>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</si>
  <si>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</si>
  <si>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</si>
  <si>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</si>
  <si>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</si>
  <si>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</si>
  <si>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</si>
  <si>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</si>
  <si>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</si>
  <si>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</si>
  <si>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</si>
  <si>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</si>
  <si>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</si>
  <si>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</si>
  <si>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</si>
  <si>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</si>
  <si>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</si>
  <si>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</si>
  <si>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</si>
  <si>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</si>
  <si>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</si>
  <si>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</si>
  <si>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</si>
  <si>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</si>
  <si>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</si>
  <si>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</si>
  <si>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</si>
  <si>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</si>
  <si>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</si>
  <si>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</si>
  <si>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</si>
  <si>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</si>
  <si>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</si>
  <si>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</si>
  <si>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</si>
  <si>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</si>
  <si>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</si>
  <si>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</si>
  <si>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</si>
  <si>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</si>
  <si>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</si>
  <si>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</si>
  <si>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</si>
  <si>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</si>
  <si>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</si>
  <si>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</si>
  <si>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</si>
  <si>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</si>
  <si>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</si>
  <si>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</si>
  <si>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</si>
  <si>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</si>
  <si>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</si>
  <si>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</si>
  <si>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</si>
  <si>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</si>
  <si>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</si>
  <si>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</si>
  <si>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</si>
  <si>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</si>
  <si>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</si>
  <si>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</si>
  <si>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</si>
  <si>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</si>
  <si>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</si>
  <si>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</si>
  <si>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</si>
  <si>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</si>
  <si>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</si>
  <si>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</si>
  <si>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</si>
  <si>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</si>
  <si>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</si>
  <si>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</si>
  <si>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</si>
  <si>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</si>
  <si>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</si>
  <si>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</si>
  <si>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</si>
  <si>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</si>
  <si>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</si>
  <si>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</si>
  <si>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</si>
  <si>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</si>
  <si>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</si>
  <si>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</si>
  <si>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</si>
  <si>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</si>
  <si>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</si>
  <si>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</si>
  <si>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</si>
  <si>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</si>
  <si>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</si>
  <si>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</si>
  <si>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</si>
  <si>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</si>
  <si>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</si>
  <si>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</si>
  <si>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</si>
  <si>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</si>
  <si>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</si>
  <si>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</si>
  <si>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</si>
  <si>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</si>
  <si>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</si>
  <si>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</si>
  <si>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</si>
  <si>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</si>
  <si>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</si>
  <si>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</si>
  <si>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</si>
  <si>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</si>
  <si>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</si>
  <si>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</si>
  <si>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</si>
  <si>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</si>
  <si>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</si>
  <si>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</si>
  <si>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</si>
  <si>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</si>
  <si>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</si>
  <si>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</si>
  <si>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</si>
  <si>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</si>
  <si>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</si>
  <si>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</si>
  <si>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</si>
  <si>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</si>
  <si>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</si>
  <si>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</si>
  <si>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</si>
  <si>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</si>
  <si>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</si>
  <si>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</si>
  <si>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</si>
  <si>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</si>
  <si>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</si>
  <si>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</si>
  <si>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</si>
  <si>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</si>
  <si>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</si>
  <si>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</si>
  <si>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</si>
  <si>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</si>
  <si>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</si>
  <si>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</si>
  <si>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</si>
  <si>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</si>
  <si>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</si>
  <si>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</si>
  <si>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</si>
  <si>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</si>
  <si>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</si>
  <si>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</si>
  <si>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</si>
  <si>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</si>
  <si>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</si>
  <si>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</si>
  <si>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</si>
  <si>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</si>
  <si>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</si>
  <si>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</si>
  <si>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</si>
  <si>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</si>
  <si>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</si>
  <si>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</si>
  <si>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</si>
  <si>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</si>
  <si>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</si>
  <si>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</si>
  <si>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</si>
  <si>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</si>
  <si>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</si>
  <si>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</si>
  <si>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</si>
  <si>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</si>
  <si>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</si>
  <si>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</si>
  <si>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</si>
  <si>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</si>
  <si>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</si>
  <si>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</si>
  <si>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</si>
  <si>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</si>
  <si>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</si>
  <si>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</si>
  <si>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</si>
  <si>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</si>
  <si>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</si>
  <si>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</si>
  <si>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</si>
  <si>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</si>
  <si>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</si>
  <si>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</si>
  <si>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</si>
  <si>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</si>
  <si>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</si>
  <si>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</si>
  <si>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</si>
  <si>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</si>
  <si>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</si>
  <si>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</si>
  <si>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</si>
  <si>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</si>
  <si>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</si>
  <si>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</si>
  <si>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</si>
  <si>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</si>
  <si>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</si>
  <si>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</si>
  <si>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</si>
  <si>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</si>
  <si>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</si>
  <si>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</si>
  <si>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</si>
  <si>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</si>
  <si>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</si>
  <si>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</si>
  <si>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</si>
  <si>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</si>
  <si>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</si>
  <si>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</si>
  <si>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</si>
  <si>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</si>
  <si>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</si>
  <si>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</si>
  <si>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</si>
  <si>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</si>
  <si>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</si>
  <si>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</si>
  <si>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</si>
  <si>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</si>
  <si>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</si>
  <si>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</si>
  <si>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</si>
  <si>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</si>
  <si>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</si>
  <si>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</si>
  <si>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</si>
  <si>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</si>
  <si>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</si>
  <si>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</si>
  <si>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</si>
  <si>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</si>
  <si>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</si>
  <si>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</si>
  <si>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</si>
  <si>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</si>
  <si>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</si>
  <si>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</si>
  <si>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</si>
  <si>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</si>
  <si>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</si>
  <si>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</si>
  <si>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</si>
  <si>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</si>
  <si>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</si>
  <si>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</si>
  <si>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</si>
  <si>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</si>
  <si>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</si>
  <si>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</si>
  <si>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</si>
  <si>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</si>
  <si>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</si>
  <si>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</si>
  <si>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</si>
  <si>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</si>
  <si>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</si>
  <si>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</si>
  <si>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</si>
  <si>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</si>
  <si>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</si>
  <si>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</si>
  <si>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</si>
  <si>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</si>
  <si>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</si>
  <si>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</si>
  <si>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</si>
  <si>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</si>
  <si>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</si>
  <si>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</si>
  <si>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</si>
  <si>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</si>
  <si>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</si>
  <si>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</si>
  <si>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</si>
  <si>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</si>
  <si>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</si>
  <si>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</si>
  <si>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</si>
  <si>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</si>
  <si>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</si>
  <si>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</si>
  <si>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</si>
  <si>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</si>
  <si>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</si>
  <si>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</si>
  <si>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</si>
  <si>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</si>
  <si>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</si>
  <si>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</si>
  <si>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</si>
  <si>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</si>
  <si>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</si>
  <si>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</si>
  <si>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</si>
  <si>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</si>
  <si>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</si>
  <si>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</si>
  <si>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</si>
  <si>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</si>
  <si>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</si>
  <si>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</si>
  <si>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</si>
  <si>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</si>
  <si>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</si>
  <si>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</si>
  <si>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</si>
  <si>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</si>
  <si>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</si>
  <si>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</si>
  <si>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</si>
  <si>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</si>
  <si>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</si>
  <si>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</si>
  <si>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</si>
  <si>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</si>
  <si>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</si>
  <si>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</si>
  <si>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</si>
  <si>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</si>
  <si>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</si>
  <si>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</si>
  <si>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</si>
  <si>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</si>
  <si>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</si>
  <si>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</si>
  <si>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</si>
  <si>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</si>
  <si>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</si>
  <si>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</si>
  <si>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</si>
  <si>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</si>
  <si>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</si>
  <si>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</si>
  <si>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</si>
  <si>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</si>
  <si>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</si>
  <si>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</si>
  <si>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</si>
  <si>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</si>
  <si>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</si>
  <si>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</si>
  <si>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</si>
  <si>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</si>
  <si>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</si>
  <si>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</si>
  <si>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</si>
  <si>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</si>
  <si>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</si>
  <si>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</si>
  <si>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</si>
  <si>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</si>
  <si>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</si>
  <si>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</si>
  <si>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</si>
  <si>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</si>
  <si>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</si>
  <si>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</si>
  <si>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</si>
  <si>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</si>
  <si>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</si>
  <si>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</si>
  <si>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</si>
  <si>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</si>
  <si>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</si>
  <si>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</si>
  <si>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</si>
  <si>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</si>
  <si>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</si>
  <si>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</si>
  <si>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</si>
  <si>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</si>
  <si>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</si>
  <si>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</si>
  <si>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</si>
  <si>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</si>
  <si>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</si>
  <si>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</si>
  <si>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</si>
  <si>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</si>
  <si>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</si>
  <si>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</si>
  <si>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</si>
  <si>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</si>
  <si>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</si>
  <si>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</si>
  <si>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</si>
  <si>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</si>
  <si>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</si>
  <si>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</si>
  <si>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</si>
  <si>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</si>
  <si>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</si>
  <si>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</si>
  <si>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</si>
  <si>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</si>
  <si>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</si>
  <si>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</si>
  <si>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</si>
  <si>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</si>
  <si>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</si>
  <si>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</si>
  <si>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</si>
  <si>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</si>
  <si>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</si>
  <si>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</si>
  <si>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</si>
  <si>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</si>
  <si>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</si>
  <si>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</si>
  <si>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</si>
  <si>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</si>
  <si>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</si>
  <si>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</si>
  <si>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</si>
  <si>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</si>
  <si>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</si>
  <si>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</si>
  <si>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</si>
  <si>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</si>
  <si>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</si>
  <si>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</si>
  <si>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</si>
  <si>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</si>
  <si>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</si>
  <si>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</si>
  <si>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</si>
  <si>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</si>
  <si>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</si>
  <si>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</si>
  <si>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</si>
  <si>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</si>
  <si>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</si>
  <si>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</si>
  <si>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</si>
  <si>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</si>
  <si>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</si>
  <si>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</si>
  <si>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</si>
  <si>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</si>
  <si>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</si>
  <si>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</si>
  <si>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</si>
  <si>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</si>
  <si>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</si>
  <si>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</si>
  <si>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</si>
  <si>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</si>
  <si>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</si>
  <si>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</si>
  <si>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</si>
  <si>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</si>
  <si>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</si>
  <si>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</si>
  <si>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</si>
  <si>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</si>
  <si>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</si>
  <si>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</si>
  <si>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</si>
  <si>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</si>
  <si>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</si>
  <si>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</si>
  <si>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</si>
  <si>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</si>
  <si>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</si>
  <si>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</si>
  <si>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</si>
  <si>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</si>
  <si>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</si>
  <si>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</si>
  <si>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</si>
  <si>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</si>
  <si>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</si>
  <si>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</si>
  <si>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</si>
  <si>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</si>
  <si>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</si>
  <si>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</si>
  <si>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</si>
  <si>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</si>
  <si>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</si>
  <si>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</si>
  <si>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</si>
  <si>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</si>
  <si>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</si>
  <si>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</si>
  <si>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</si>
  <si>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</si>
  <si>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</si>
  <si>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</si>
  <si>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</si>
  <si>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</si>
  <si>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</si>
  <si>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</si>
  <si>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</si>
  <si>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</si>
  <si>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</si>
  <si>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</si>
  <si>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</si>
  <si>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</si>
  <si>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</si>
  <si>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</si>
  <si>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</si>
  <si>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</si>
  <si>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</si>
  <si>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</si>
  <si>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</si>
  <si>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</si>
  <si>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</si>
  <si>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</si>
  <si>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</si>
  <si>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</si>
  <si>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</si>
  <si>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</si>
  <si>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</si>
  <si>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</si>
  <si>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</si>
  <si>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</si>
  <si>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</si>
  <si>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</si>
  <si>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</si>
  <si>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</si>
  <si>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</si>
  <si>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</si>
  <si>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</si>
  <si>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</si>
  <si>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</si>
  <si>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</si>
  <si>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</si>
  <si>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</si>
  <si>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</si>
  <si>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</si>
  <si>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</si>
  <si>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</si>
  <si>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</si>
  <si>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</si>
  <si>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</si>
  <si>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</si>
  <si>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</si>
  <si>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</si>
  <si>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</si>
  <si>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</si>
  <si>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</si>
  <si>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</si>
  <si>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</si>
  <si>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</si>
  <si>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</si>
  <si>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</si>
  <si>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</si>
  <si>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</si>
  <si>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</si>
  <si>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</si>
  <si>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</si>
  <si>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</si>
  <si>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</si>
  <si>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</si>
  <si>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</si>
  <si>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</si>
  <si>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</si>
  <si>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</si>
  <si>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</si>
  <si>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</si>
  <si>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</si>
  <si>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</si>
  <si>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</si>
  <si>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</si>
  <si>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</si>
  <si>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</si>
  <si>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</si>
  <si>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</si>
  <si>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</si>
  <si>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</si>
  <si>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</si>
  <si>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</si>
  <si>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</si>
  <si>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</si>
  <si>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</si>
  <si>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</si>
  <si>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</si>
  <si>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</si>
  <si>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</si>
  <si>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</si>
  <si>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</si>
  <si>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</si>
  <si>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</si>
  <si>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</si>
  <si>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</si>
  <si>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</si>
  <si>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</si>
  <si>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</si>
  <si>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</si>
  <si>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</si>
  <si>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</si>
  <si>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</si>
  <si>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</si>
  <si>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</si>
  <si>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</si>
  <si>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</si>
  <si>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</si>
  <si>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</si>
  <si>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</si>
  <si>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</si>
  <si>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</si>
  <si>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</si>
  <si>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</si>
  <si>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</si>
  <si>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</si>
  <si>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</si>
  <si>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</si>
  <si>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</si>
  <si>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</si>
  <si>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</si>
  <si>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</si>
  <si>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</si>
  <si>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</si>
  <si>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</si>
  <si>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</si>
  <si>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</si>
  <si>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</si>
  <si>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</si>
  <si>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</si>
  <si>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</si>
  <si>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</si>
  <si>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</si>
  <si>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</si>
  <si>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</si>
  <si>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</si>
  <si>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</si>
  <si>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</si>
  <si>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</si>
  <si>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</si>
  <si>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</si>
  <si>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</si>
  <si>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</si>
  <si>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</si>
  <si>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</si>
  <si>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</si>
  <si>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</si>
  <si>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</si>
  <si>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</si>
  <si>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</si>
  <si>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</si>
  <si>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</si>
  <si>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</si>
  <si>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</si>
  <si>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</si>
  <si>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</si>
  <si>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</si>
  <si>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</si>
  <si>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</si>
  <si>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</si>
  <si>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</si>
  <si>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</si>
  <si>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</si>
  <si>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</si>
  <si>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</si>
  <si>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</si>
  <si>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</si>
  <si>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</si>
  <si>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</si>
  <si>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</si>
  <si>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</si>
  <si>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</si>
  <si>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</si>
  <si>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</si>
  <si>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</si>
  <si>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</si>
  <si>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</si>
  <si>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</si>
  <si>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</si>
  <si>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</si>
  <si>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</si>
  <si>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</si>
  <si>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</si>
  <si>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</si>
  <si>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</si>
  <si>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</si>
  <si>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</si>
  <si>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</si>
  <si>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</si>
  <si>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</si>
  <si>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</si>
  <si>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</si>
  <si>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</si>
  <si>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</si>
  <si>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</si>
  <si>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</si>
  <si>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</si>
  <si>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</si>
  <si>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</si>
  <si>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</si>
  <si>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</si>
  <si>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</si>
  <si>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</si>
  <si>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</si>
  <si>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</si>
  <si>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</si>
  <si>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</si>
  <si>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</si>
  <si>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</si>
  <si>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</si>
  <si>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</si>
  <si>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</si>
  <si>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</si>
  <si>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</si>
  <si>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</si>
  <si>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</si>
  <si>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</si>
  <si>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</si>
  <si>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</si>
  <si>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</si>
  <si>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</si>
  <si>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</si>
  <si>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</si>
  <si>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</si>
  <si>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</si>
  <si>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</si>
  <si>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</si>
  <si>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</si>
  <si>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</si>
  <si>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</si>
  <si>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</si>
  <si>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</si>
  <si>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</si>
  <si>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</si>
  <si>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</si>
  <si>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</si>
  <si>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</si>
  <si>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</si>
  <si>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</si>
  <si>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</si>
  <si>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</si>
  <si>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</si>
  <si>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</si>
  <si>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</si>
  <si>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</si>
  <si>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</si>
  <si>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</si>
  <si>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</si>
  <si>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</si>
  <si>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</si>
  <si>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</si>
  <si>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</si>
  <si>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</si>
  <si>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</si>
  <si>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</si>
  <si>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</si>
  <si>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</si>
  <si>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</si>
  <si>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</si>
  <si>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</si>
  <si>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</si>
  <si>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</si>
  <si>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</si>
  <si>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</si>
  <si>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</si>
  <si>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</si>
  <si>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</si>
  <si>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</si>
  <si>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</si>
  <si>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</si>
  <si>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</si>
  <si>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</si>
  <si>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</si>
  <si>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</si>
  <si>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</si>
  <si>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</si>
  <si>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</si>
  <si>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</si>
  <si>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</si>
  <si>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</si>
  <si>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</si>
  <si>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</si>
  <si>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</si>
  <si>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</si>
  <si>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</si>
  <si>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</si>
  <si>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</si>
  <si>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</si>
  <si>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</si>
  <si>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</si>
  <si>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</si>
  <si>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</si>
  <si>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</si>
  <si>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</si>
  <si>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</si>
  <si>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</si>
  <si>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</si>
  <si>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</si>
  <si>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</si>
  <si>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</si>
  <si>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</si>
  <si>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</si>
  <si>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</si>
  <si>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</si>
  <si>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</si>
  <si>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</si>
  <si>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</si>
  <si>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</si>
  <si>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</si>
  <si>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</si>
  <si>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</si>
  <si>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</si>
  <si>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</si>
  <si>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</si>
  <si>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</si>
  <si>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</si>
  <si>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</si>
  <si>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</si>
  <si>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</si>
  <si>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</si>
  <si>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</si>
  <si>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</si>
  <si>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</si>
  <si>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</si>
  <si>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</si>
  <si>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</si>
  <si>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</si>
  <si>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</si>
  <si>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</si>
  <si>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</si>
  <si>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</si>
  <si>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</si>
  <si>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</si>
  <si>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</si>
  <si>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</si>
  <si>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</si>
  <si>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</si>
  <si>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</si>
  <si>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</si>
  <si>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</si>
  <si>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</si>
  <si>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</si>
  <si>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</si>
  <si>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</si>
  <si>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</si>
  <si>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</si>
  <si>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</si>
  <si>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</si>
  <si>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</si>
  <si>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</si>
  <si>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</si>
  <si>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</si>
  <si>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</si>
  <si>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</si>
  <si>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</si>
  <si>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</si>
  <si>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</si>
  <si>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</si>
  <si>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</si>
  <si>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</si>
  <si>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</si>
  <si>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</si>
  <si>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</si>
  <si>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</si>
  <si>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</si>
  <si>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</si>
  <si>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</si>
  <si>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</si>
  <si>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</si>
  <si>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</si>
  <si>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</si>
  <si>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</si>
  <si>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</si>
  <si>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</si>
  <si>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</si>
  <si>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</si>
  <si>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</si>
  <si>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</si>
  <si>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</si>
  <si>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</si>
  <si>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</si>
  <si>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</si>
  <si>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</si>
  <si>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</si>
  <si>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</si>
  <si>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</si>
  <si>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</si>
  <si>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</si>
  <si>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</si>
  <si>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</si>
  <si>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</si>
  <si>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</si>
  <si>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</si>
  <si>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</si>
  <si>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</si>
  <si>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</si>
  <si>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</si>
  <si>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</si>
  <si>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</si>
  <si>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</si>
  <si>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</si>
  <si>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</si>
  <si>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</si>
  <si>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</si>
  <si>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</si>
  <si>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</si>
  <si>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</si>
  <si>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</si>
  <si>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</si>
  <si>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</si>
  <si>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</si>
  <si>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</si>
  <si>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</si>
  <si>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</si>
  <si>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</si>
  <si>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</si>
  <si>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</si>
  <si>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</si>
  <si>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</si>
  <si>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</si>
  <si>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</si>
  <si>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</si>
  <si>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</si>
  <si>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</si>
  <si>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</si>
  <si>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</si>
  <si>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</si>
  <si>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</si>
  <si>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</si>
  <si>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</si>
  <si>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</si>
  <si>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</si>
  <si>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</si>
  <si>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</si>
  <si>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</si>
  <si>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</si>
  <si>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</si>
  <si>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</si>
  <si>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</si>
  <si>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</si>
  <si>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</si>
  <si>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</si>
  <si>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</si>
  <si>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</si>
  <si>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</si>
  <si>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</si>
  <si>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</si>
  <si>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</si>
  <si>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</si>
  <si>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</si>
  <si>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</si>
  <si>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</si>
  <si>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</si>
  <si>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</si>
  <si>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</si>
  <si>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</si>
  <si>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</si>
  <si>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</si>
  <si>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</si>
  <si>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</si>
  <si>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</si>
  <si>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</si>
  <si>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</si>
  <si>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</si>
  <si>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</si>
  <si>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</si>
  <si>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</si>
  <si>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</si>
  <si>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</si>
  <si>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</si>
  <si>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</si>
  <si>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</si>
  <si>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</si>
  <si>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</si>
  <si>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</si>
  <si>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</si>
  <si>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</si>
  <si>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</si>
  <si>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</si>
  <si>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</si>
  <si>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</si>
  <si>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</si>
  <si>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</si>
  <si>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</si>
  <si>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</si>
  <si>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</si>
  <si>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</si>
  <si>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</si>
  <si>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</si>
  <si>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</si>
  <si>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</si>
  <si>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</si>
  <si>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</si>
  <si>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</si>
  <si>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</si>
  <si>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</si>
  <si>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</si>
  <si>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</si>
  <si>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</si>
  <si>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</si>
  <si>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</si>
  <si>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</si>
  <si>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</si>
  <si>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</si>
  <si>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</si>
  <si>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</si>
  <si>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</si>
  <si>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</si>
  <si>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</si>
  <si>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</si>
  <si>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</si>
  <si>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</si>
  <si>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</si>
  <si>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</si>
  <si>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</si>
  <si>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</si>
  <si>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</si>
  <si>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</si>
  <si>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</si>
  <si>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</si>
  <si>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</si>
  <si>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</si>
  <si>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</si>
  <si>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</si>
  <si>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</si>
  <si>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</si>
  <si>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</si>
  <si>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</si>
  <si>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</si>
  <si>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</si>
  <si>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</si>
  <si>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</si>
  <si>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</si>
  <si>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</si>
  <si>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</si>
  <si>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</si>
  <si>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</si>
  <si>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</si>
  <si>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</si>
  <si>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</si>
  <si>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</si>
  <si>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</si>
  <si>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</si>
  <si>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</si>
  <si>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</si>
  <si>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</si>
  <si>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</si>
  <si>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</si>
  <si>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</si>
  <si>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</si>
  <si>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</si>
  <si>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</si>
  <si>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</si>
  <si>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</si>
  <si>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</si>
  <si>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</si>
  <si>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</si>
  <si>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</si>
  <si>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</si>
  <si>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</si>
  <si>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</si>
  <si>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</si>
  <si>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</si>
  <si>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</si>
  <si>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</si>
  <si>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</si>
  <si>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</si>
  <si>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</si>
  <si>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</si>
  <si>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</si>
  <si>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</si>
  <si>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</si>
  <si>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</si>
  <si>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</si>
  <si>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</si>
  <si>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</si>
  <si>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</si>
  <si>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</si>
  <si>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</si>
  <si>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</si>
  <si>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</si>
  <si>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</si>
  <si>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</si>
  <si>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</si>
  <si>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</si>
  <si>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</si>
  <si>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</si>
  <si>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</si>
  <si>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</si>
  <si>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</si>
  <si>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</si>
  <si>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</si>
  <si>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</si>
  <si>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</si>
  <si>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</si>
  <si>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</si>
  <si>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</si>
  <si>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</si>
  <si>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</si>
  <si>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</si>
  <si>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</si>
  <si>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</si>
  <si>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</si>
  <si>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</si>
  <si>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</si>
  <si>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</si>
  <si>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</si>
  <si>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</si>
  <si>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</si>
  <si>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</si>
  <si>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</si>
  <si>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</si>
  <si>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</si>
  <si>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</si>
  <si>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</si>
  <si>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</si>
  <si>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</si>
  <si>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</si>
  <si>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</si>
  <si>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</si>
  <si>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</si>
  <si>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</si>
  <si>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</si>
  <si>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</si>
  <si>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</si>
  <si>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</si>
  <si>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</si>
  <si>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</si>
  <si>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</si>
  <si>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</si>
  <si>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</si>
  <si>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</si>
  <si>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</si>
  <si>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</si>
  <si>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</si>
  <si>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</si>
  <si>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</si>
  <si>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</si>
  <si>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</si>
  <si>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</si>
  <si>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</si>
  <si>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</si>
  <si>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</si>
  <si>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</si>
  <si>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</si>
  <si>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</si>
  <si>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</si>
  <si>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</si>
  <si>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</si>
  <si>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</si>
  <si>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</si>
  <si>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</si>
  <si>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</si>
  <si>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</si>
  <si>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</si>
  <si>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</si>
  <si>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</si>
  <si>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</si>
  <si>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</si>
  <si>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</si>
  <si>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</si>
  <si>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</si>
  <si>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</si>
  <si>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</si>
  <si>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</si>
  <si>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</si>
  <si>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</si>
  <si>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</si>
  <si>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</si>
  <si>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</si>
  <si>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</si>
  <si>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</si>
  <si>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</si>
  <si>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</si>
  <si>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</si>
  <si>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</si>
  <si>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</si>
  <si>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</si>
  <si>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</si>
  <si>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</si>
  <si>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</si>
  <si>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</si>
  <si>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</si>
  <si>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</si>
  <si>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</si>
  <si>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</si>
  <si>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</si>
  <si>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</si>
  <si>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</si>
  <si>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</si>
  <si>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</si>
  <si>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</si>
  <si>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</si>
  <si>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</si>
  <si>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</si>
  <si>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</si>
  <si>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</si>
  <si>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</si>
  <si>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</si>
  <si>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</si>
  <si>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</si>
  <si>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</si>
  <si>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</si>
  <si>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</si>
  <si>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</si>
  <si>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</si>
  <si>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</si>
  <si>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</si>
  <si>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</si>
  <si>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</si>
  <si>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</si>
  <si>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</si>
  <si>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</si>
  <si>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</si>
  <si>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</si>
  <si>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</si>
  <si>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</si>
  <si>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</si>
  <si>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</si>
  <si>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</si>
  <si>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</si>
  <si>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</si>
  <si>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</si>
  <si>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</si>
  <si>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</si>
  <si>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</si>
  <si>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</si>
  <si>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</si>
  <si>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</si>
  <si>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</si>
  <si>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</si>
  <si>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</si>
  <si>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</si>
  <si>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</si>
  <si>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</si>
  <si>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</si>
  <si>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</si>
  <si>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</si>
  <si>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</si>
  <si>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</si>
  <si>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</si>
  <si>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</si>
  <si>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</si>
  <si>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</si>
  <si>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</si>
  <si>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</si>
  <si>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</si>
  <si>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</si>
  <si>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</si>
  <si>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</si>
  <si>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</si>
  <si>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</si>
  <si>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</si>
  <si>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</si>
  <si>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</si>
  <si>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</si>
  <si>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</si>
  <si>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</si>
  <si>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</si>
  <si>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</si>
  <si>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</si>
  <si>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</si>
  <si>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</si>
  <si>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</si>
  <si>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</si>
  <si>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</si>
  <si>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</si>
  <si>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</si>
  <si>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</si>
  <si>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</si>
  <si>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</si>
  <si>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</si>
  <si>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</si>
  <si>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</si>
  <si>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</si>
  <si>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</si>
  <si>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</si>
  <si>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</si>
  <si>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</si>
  <si>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</si>
  <si>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</si>
  <si>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</si>
  <si>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</si>
  <si>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</si>
  <si>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</si>
  <si>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</si>
  <si>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</si>
  <si>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</si>
  <si>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</si>
  <si>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</si>
  <si>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</si>
  <si>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</si>
  <si>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</si>
  <si>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</si>
  <si>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</si>
  <si>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</si>
  <si>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</si>
  <si>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</si>
  <si>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</si>
  <si>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</si>
  <si>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</si>
  <si>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</si>
  <si>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</si>
  <si>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</si>
  <si>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</si>
  <si>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</si>
  <si>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</si>
  <si>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</si>
  <si>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</si>
  <si>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</si>
  <si>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</si>
  <si>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</si>
  <si>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</si>
  <si>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</si>
  <si>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</si>
  <si>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</si>
  <si>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</si>
  <si>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</si>
  <si>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</si>
  <si>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</si>
  <si>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</si>
  <si>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</si>
  <si>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</si>
  <si>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</si>
  <si>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</si>
  <si>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</si>
  <si>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</si>
  <si>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</si>
  <si>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</si>
  <si>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</si>
  <si>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</si>
  <si>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</si>
  <si>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</si>
  <si>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</si>
  <si>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</si>
  <si>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</si>
  <si>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</si>
  <si>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</si>
  <si>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</si>
  <si>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</si>
  <si>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</si>
  <si>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</si>
  <si>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</si>
  <si>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</si>
  <si>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</si>
  <si>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</si>
  <si>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</si>
  <si>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</si>
  <si>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</si>
  <si>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</si>
  <si>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</si>
  <si>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</si>
  <si>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</si>
  <si>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</si>
  <si>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</si>
  <si>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</si>
  <si>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</si>
  <si>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</si>
  <si>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</si>
  <si>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</si>
  <si>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</si>
  <si>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</si>
  <si>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</si>
  <si>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</si>
  <si>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</si>
  <si>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</si>
  <si>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</si>
  <si>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</si>
  <si>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</si>
  <si>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</si>
  <si>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</si>
  <si>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</si>
  <si>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</si>
  <si>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</si>
  <si>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</si>
  <si>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</si>
  <si>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</si>
  <si>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</si>
  <si>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</si>
  <si>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</si>
  <si>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</si>
  <si>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</si>
  <si>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</si>
  <si>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</si>
  <si>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</si>
  <si>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</si>
  <si>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</si>
  <si>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</si>
  <si>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</si>
  <si>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</si>
  <si>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</si>
  <si>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</si>
  <si>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</si>
  <si>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</si>
  <si>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</si>
  <si>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</si>
  <si>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</si>
  <si>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</si>
  <si>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</si>
  <si>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</si>
  <si>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</si>
  <si>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</si>
  <si>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</si>
  <si>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</si>
  <si>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</si>
  <si>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</si>
  <si>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</si>
  <si>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</si>
  <si>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</si>
  <si>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</si>
  <si>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</si>
  <si>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</si>
  <si>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</si>
  <si>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</si>
  <si>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</si>
  <si>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</si>
  <si>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</si>
  <si>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</si>
  <si>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</si>
  <si>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</si>
  <si>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</si>
  <si>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</si>
  <si>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</si>
  <si>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</si>
  <si>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</si>
  <si>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</si>
  <si>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</si>
  <si>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</si>
  <si>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</si>
  <si>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</si>
  <si>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</si>
  <si>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</si>
  <si>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</si>
  <si>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</si>
  <si>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</si>
  <si>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</si>
  <si>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</si>
  <si>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</si>
  <si>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</si>
  <si>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</si>
  <si>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</si>
  <si>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</si>
  <si>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</si>
  <si>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</si>
  <si>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</si>
  <si>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</si>
  <si>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</si>
  <si>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</si>
  <si>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</si>
  <si>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</si>
  <si>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</si>
  <si>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</si>
  <si>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</si>
  <si>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</si>
  <si>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</si>
  <si>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</si>
  <si>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</si>
  <si>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</si>
  <si>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</si>
  <si>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</si>
  <si>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</si>
  <si>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</si>
  <si>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</si>
  <si>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</si>
  <si>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</si>
  <si>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</si>
  <si>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</si>
  <si>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</si>
  <si>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</si>
  <si>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</si>
  <si>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</si>
  <si>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</si>
  <si>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</si>
  <si>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</si>
  <si>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</si>
  <si>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</si>
  <si>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</si>
  <si>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</si>
  <si>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</si>
  <si>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</si>
  <si>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</si>
  <si>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</si>
  <si>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</si>
  <si>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</si>
  <si>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</si>
  <si>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</si>
  <si>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</si>
  <si>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</si>
  <si>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</si>
  <si>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</si>
  <si>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</si>
  <si>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</si>
  <si>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</si>
  <si>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</si>
  <si>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</si>
  <si>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</si>
  <si>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</si>
  <si>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</si>
  <si>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</si>
  <si>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</si>
  <si>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</si>
  <si>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</si>
  <si>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</si>
  <si>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</si>
  <si>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</si>
  <si>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</si>
  <si>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</si>
  <si>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</si>
  <si>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</si>
  <si>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</si>
  <si>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</si>
  <si>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</si>
  <si>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</si>
  <si>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</si>
  <si>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</si>
  <si>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</si>
  <si>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</si>
  <si>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</si>
  <si>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</si>
  <si>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</si>
  <si>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</si>
  <si>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</si>
  <si>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</si>
  <si>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</si>
  <si>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</si>
  <si>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</si>
  <si>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</si>
  <si>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</si>
  <si>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</si>
  <si>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</si>
  <si>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</si>
  <si>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</si>
  <si>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</si>
  <si>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</si>
  <si>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</si>
  <si>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</si>
  <si>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</si>
  <si>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</si>
  <si>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</si>
  <si>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</si>
  <si>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</si>
  <si>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</si>
  <si>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</si>
  <si>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</si>
  <si>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</si>
  <si>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</si>
  <si>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</si>
  <si>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</si>
  <si>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</si>
  <si>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</si>
  <si>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</si>
  <si>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</si>
  <si>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</si>
  <si>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</si>
  <si>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</si>
  <si>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</si>
  <si>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</si>
  <si>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</si>
  <si>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</si>
  <si>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</si>
  <si>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</si>
  <si>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</si>
  <si>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</si>
  <si>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</si>
  <si>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</si>
  <si>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</si>
  <si>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</si>
  <si>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</si>
  <si>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</si>
  <si>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</si>
  <si>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</si>
  <si>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</si>
  <si>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</si>
  <si>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</si>
  <si>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</si>
  <si>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</si>
  <si>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</si>
  <si>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</si>
  <si>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</si>
  <si>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</si>
  <si>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</si>
  <si>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</si>
  <si>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</si>
  <si>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</si>
  <si>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</si>
  <si>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</si>
  <si>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</si>
  <si>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</si>
  <si>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</si>
  <si>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</si>
  <si>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</si>
  <si>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</si>
  <si>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</si>
  <si>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</si>
  <si>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</si>
  <si>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</si>
  <si>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</si>
  <si>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</si>
  <si>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</si>
  <si>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</si>
  <si>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</si>
  <si>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</si>
  <si>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</si>
  <si>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</si>
  <si>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</si>
  <si>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</si>
  <si>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</si>
  <si>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</si>
  <si>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</si>
  <si>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</si>
  <si>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</si>
  <si>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</si>
  <si>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</si>
  <si>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</si>
  <si>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</si>
  <si>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</si>
  <si>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</si>
  <si>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</si>
  <si>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</si>
  <si>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</si>
  <si>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</si>
  <si>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</si>
  <si>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</si>
  <si>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</si>
  <si>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</si>
  <si>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</si>
  <si>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</si>
  <si>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</si>
  <si>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</si>
  <si>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</si>
  <si>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</si>
  <si>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</si>
  <si>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</si>
  <si>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</si>
  <si>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</si>
  <si>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</si>
  <si>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</si>
  <si>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</si>
  <si>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</si>
  <si>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</si>
  <si>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</si>
  <si>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</si>
  <si>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</si>
  <si>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</si>
  <si>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</si>
  <si>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</si>
  <si>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</si>
  <si>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</si>
  <si>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</si>
  <si>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</si>
  <si>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</si>
  <si>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</si>
  <si>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</si>
  <si>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</si>
  <si>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</si>
  <si>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</si>
  <si>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</si>
  <si>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</si>
  <si>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</si>
  <si>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</si>
  <si>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</si>
  <si>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</si>
  <si>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</si>
  <si>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</si>
  <si>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</si>
  <si>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</si>
  <si>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</si>
  <si>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</si>
  <si>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</si>
  <si>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</si>
  <si>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</si>
  <si>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</si>
  <si>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</si>
  <si>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</si>
  <si>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</si>
  <si>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</si>
  <si>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</si>
  <si>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</si>
  <si>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</si>
  <si>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</si>
  <si>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</si>
  <si>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</si>
  <si>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</si>
  <si>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</si>
  <si>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</si>
  <si>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</si>
  <si>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</si>
  <si>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</si>
  <si>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</si>
  <si>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</si>
  <si>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</si>
  <si>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</si>
  <si>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</si>
  <si>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</si>
  <si>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</si>
  <si>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</si>
  <si>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</si>
  <si>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</si>
  <si>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</si>
  <si>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</si>
  <si>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</si>
  <si>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</si>
  <si>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</si>
  <si>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</si>
  <si>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</si>
  <si>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</si>
  <si>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</si>
  <si>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</si>
  <si>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</si>
  <si>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</si>
  <si>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</si>
  <si>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</si>
  <si>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</si>
  <si>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</si>
  <si>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</si>
  <si>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</si>
  <si>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</si>
  <si>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</si>
  <si>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</si>
  <si>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</si>
  <si>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</si>
  <si>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</si>
  <si>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</si>
  <si>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</si>
  <si>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</si>
  <si>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</si>
  <si>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</si>
  <si>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</si>
  <si>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</si>
  <si>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</si>
  <si>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</si>
  <si>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</si>
  <si>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</si>
  <si>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</si>
  <si>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</si>
  <si>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</si>
  <si>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</si>
  <si>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</si>
  <si>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</si>
  <si>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</si>
  <si>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</si>
  <si>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</si>
  <si>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</si>
  <si>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</si>
  <si>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</si>
  <si>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</si>
  <si>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</si>
  <si>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</si>
  <si>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</si>
  <si>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</si>
  <si>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</si>
  <si>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</si>
  <si>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</si>
  <si>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</si>
  <si>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</si>
  <si>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</si>
  <si>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</si>
  <si>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</si>
  <si>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</si>
  <si>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</si>
  <si>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</si>
  <si>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</si>
  <si>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</si>
  <si>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</si>
  <si>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</si>
  <si>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</si>
  <si>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</si>
  <si>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</si>
  <si>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</si>
  <si>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</si>
  <si>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</si>
  <si>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</si>
  <si>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</si>
  <si>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</si>
  <si>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</si>
  <si>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</si>
  <si>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</si>
  <si>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</si>
  <si>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</si>
  <si>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</si>
  <si>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</si>
  <si>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</si>
  <si>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</si>
  <si>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</si>
  <si>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</si>
  <si>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</si>
  <si>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</si>
  <si>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</si>
  <si>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</si>
  <si>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</si>
  <si>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</si>
  <si>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</si>
  <si>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</si>
  <si>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</si>
  <si>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</si>
  <si>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</si>
  <si>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</si>
  <si>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</si>
  <si>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</si>
  <si>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</si>
  <si>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</si>
  <si>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</si>
  <si>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</si>
  <si>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</si>
  <si>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</si>
  <si>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</si>
  <si>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</si>
  <si>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</si>
  <si>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</si>
  <si>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</si>
  <si>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</si>
  <si>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</si>
  <si>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</si>
  <si>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</si>
  <si>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</si>
  <si>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</si>
  <si>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</si>
  <si>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</si>
  <si>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</si>
  <si>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</si>
  <si>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</si>
  <si>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</si>
  <si>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</si>
  <si>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</si>
  <si>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</si>
  <si>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</si>
  <si>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</si>
  <si>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</si>
  <si>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</si>
  <si>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</si>
  <si>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</si>
  <si>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</si>
  <si>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</si>
  <si>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</si>
  <si>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</si>
  <si>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</si>
  <si>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</si>
  <si>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</si>
  <si>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</si>
  <si>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</si>
  <si>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</si>
  <si>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</si>
  <si>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</si>
  <si>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</si>
  <si>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</si>
  <si>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</si>
  <si>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</si>
  <si>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</si>
  <si>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</si>
  <si>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</si>
  <si>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</si>
  <si>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</si>
  <si>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</si>
  <si>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</si>
  <si>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</si>
  <si>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</si>
  <si>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</si>
  <si>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</si>
  <si>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</si>
  <si>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</si>
  <si>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</si>
  <si>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</si>
  <si>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</si>
  <si>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</si>
  <si>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</si>
  <si>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</si>
  <si>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</si>
  <si>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</si>
  <si>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</si>
  <si>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</si>
  <si>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</si>
  <si>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</si>
  <si>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</si>
  <si>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</si>
  <si>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</si>
  <si>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</si>
  <si>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</si>
  <si>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</si>
  <si>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</si>
  <si>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</si>
  <si>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</si>
  <si>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</si>
  <si>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</si>
  <si>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</si>
  <si>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</si>
  <si>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</si>
  <si>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</si>
  <si>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</si>
  <si>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</si>
  <si>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</si>
  <si>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</si>
  <si>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</si>
  <si>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</si>
  <si>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</si>
  <si>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</si>
  <si>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</si>
  <si>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</si>
  <si>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</si>
  <si>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</si>
  <si>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</si>
  <si>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</si>
  <si>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</si>
  <si>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</si>
  <si>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</si>
  <si>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</si>
  <si>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</si>
  <si>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</si>
  <si>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</si>
  <si>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</si>
  <si>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</si>
  <si>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</si>
  <si>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</si>
  <si>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</si>
  <si>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</si>
  <si>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</si>
  <si>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</si>
  <si>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</si>
  <si>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</si>
  <si>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</si>
  <si>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</si>
  <si>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</si>
  <si>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</si>
  <si>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</si>
  <si>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</si>
  <si>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</si>
  <si>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</si>
  <si>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</si>
  <si>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</si>
  <si>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</si>
  <si>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</si>
  <si>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</si>
  <si>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</si>
  <si>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</si>
  <si>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</si>
  <si>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</si>
  <si>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</si>
  <si>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</si>
  <si>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</si>
  <si>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</si>
  <si>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</si>
  <si>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</si>
  <si>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</si>
  <si>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</si>
  <si>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</si>
  <si>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</si>
  <si>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</si>
  <si>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</si>
  <si>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</si>
  <si>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</si>
  <si>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</si>
  <si>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</si>
  <si>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</si>
  <si>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</si>
  <si>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</si>
  <si>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</si>
  <si>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</si>
  <si>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</si>
  <si>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</si>
  <si>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</si>
  <si>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</si>
  <si>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</si>
  <si>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</si>
  <si>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</si>
  <si>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</si>
  <si>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</si>
  <si>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</si>
  <si>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</si>
  <si>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</si>
  <si>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</si>
  <si>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</si>
  <si>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</si>
  <si>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</si>
  <si>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</si>
  <si>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</si>
  <si>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</si>
  <si>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</si>
  <si>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</si>
  <si>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</si>
  <si>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</si>
  <si>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</si>
  <si>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</si>
  <si>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</si>
  <si>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</si>
  <si>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</si>
  <si>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</si>
  <si>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</si>
  <si>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</si>
  <si>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</si>
  <si>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</si>
  <si>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</si>
  <si>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</si>
  <si>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</si>
  <si>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</si>
  <si>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</si>
  <si>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</si>
  <si>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</si>
  <si>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</si>
  <si>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</si>
  <si>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</si>
  <si>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</si>
  <si>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</si>
  <si>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</si>
  <si>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</si>
  <si>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</si>
  <si>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</si>
  <si>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</si>
  <si>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</si>
  <si>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</si>
  <si>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</si>
  <si>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</si>
  <si>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</si>
  <si>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</si>
  <si>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</si>
  <si>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</si>
  <si>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</si>
  <si>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</si>
  <si>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</si>
  <si>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</si>
  <si>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</si>
  <si>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</si>
  <si>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</si>
  <si>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</si>
  <si>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</si>
  <si>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</si>
  <si>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</si>
  <si>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</si>
  <si>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</si>
  <si>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</si>
  <si>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</si>
  <si>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</si>
  <si>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</si>
  <si>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</si>
  <si>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</si>
  <si>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</si>
  <si>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</si>
  <si>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</si>
  <si>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</si>
  <si>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</si>
  <si>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</si>
  <si>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</si>
  <si>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</si>
  <si>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</si>
  <si>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</si>
  <si>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</si>
  <si>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</si>
  <si>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</si>
  <si>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</si>
  <si>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</si>
  <si>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</si>
  <si>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</si>
  <si>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</si>
  <si>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</si>
  <si>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</si>
  <si>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</si>
  <si>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</si>
  <si>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</si>
  <si>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</si>
  <si>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</si>
  <si>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</si>
  <si>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</si>
  <si>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</si>
  <si>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</si>
  <si>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</si>
  <si>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</si>
  <si>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</si>
  <si>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</si>
  <si>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</si>
  <si>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</si>
  <si>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</si>
  <si>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</si>
  <si>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</si>
  <si>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</si>
  <si>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</si>
  <si>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</si>
  <si>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</si>
  <si>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</si>
  <si>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</si>
  <si>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</si>
  <si>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</si>
  <si>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</si>
  <si>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</si>
  <si>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</si>
  <si>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</si>
  <si>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</si>
  <si>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</si>
  <si>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</si>
  <si>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</si>
  <si>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</si>
  <si>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</si>
  <si>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</si>
  <si>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</si>
  <si>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</si>
  <si>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</si>
  <si>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</si>
  <si>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</si>
  <si>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</si>
  <si>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</si>
  <si>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</si>
  <si>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</si>
  <si>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</si>
  <si>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</si>
  <si>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</si>
  <si>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</si>
  <si>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</si>
  <si>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</si>
  <si>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</si>
  <si>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</si>
  <si>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</si>
  <si>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</si>
  <si>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</si>
  <si>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</si>
  <si>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</si>
  <si>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</si>
  <si>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</si>
  <si>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</si>
  <si>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</si>
  <si>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</si>
  <si>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</si>
  <si>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</si>
  <si>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</si>
  <si>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</si>
  <si>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</si>
  <si>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</si>
  <si>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</si>
  <si>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</si>
  <si>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</si>
  <si>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</si>
  <si>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</si>
  <si>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</si>
  <si>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</si>
  <si>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</si>
  <si>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</si>
  <si>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</si>
  <si>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</si>
  <si>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</si>
  <si>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</si>
  <si>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</si>
  <si>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</si>
  <si>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</si>
  <si>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</si>
  <si>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</si>
  <si>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</si>
  <si>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</si>
  <si>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</si>
  <si>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</si>
  <si>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</si>
  <si>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</si>
  <si>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</si>
  <si>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</si>
  <si>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</si>
  <si>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</si>
  <si>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</si>
  <si>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</si>
  <si>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</si>
  <si>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</si>
  <si>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</si>
  <si>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</si>
  <si>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</si>
  <si>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</si>
  <si>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</si>
  <si>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</si>
  <si>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</si>
  <si>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</si>
  <si>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</si>
  <si>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</si>
  <si>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</si>
  <si>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</si>
  <si>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</si>
  <si>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</si>
  <si>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</si>
  <si>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</si>
  <si>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</si>
  <si>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</si>
  <si>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</si>
  <si>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</si>
  <si>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</si>
  <si>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</si>
  <si>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</si>
  <si>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</si>
  <si>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</si>
  <si>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</si>
  <si>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</si>
  <si>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</si>
  <si>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</si>
  <si>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</si>
  <si>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</si>
  <si>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</si>
  <si>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</si>
  <si>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</si>
  <si>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</si>
  <si>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</si>
  <si>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</si>
  <si>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</si>
  <si>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</si>
  <si>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</si>
  <si>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</si>
  <si>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</si>
  <si>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</si>
  <si>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</si>
  <si>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</si>
  <si>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</si>
  <si>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</si>
  <si>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</si>
  <si>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</si>
  <si>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</si>
  <si>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</si>
  <si>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</si>
  <si>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</si>
  <si>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</si>
  <si>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</si>
  <si>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</si>
  <si>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</si>
  <si>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</si>
  <si>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</si>
  <si>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</si>
  <si>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</si>
  <si>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</si>
  <si>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</si>
  <si>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</si>
  <si>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</si>
  <si>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</si>
  <si>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</si>
  <si>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</si>
  <si>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</si>
  <si>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</si>
  <si>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</si>
  <si>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</si>
  <si>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</si>
  <si>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</si>
  <si>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</si>
  <si>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</si>
  <si>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</si>
  <si>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</si>
  <si>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</si>
  <si>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</si>
  <si>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</si>
  <si>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</si>
  <si>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</si>
  <si>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</si>
  <si>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</si>
  <si>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</si>
  <si>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</si>
  <si>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</si>
  <si>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</si>
  <si>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</si>
  <si>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</si>
  <si>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</si>
  <si>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</si>
  <si>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</si>
  <si>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</si>
  <si>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</si>
  <si>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</si>
  <si>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</si>
  <si>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</si>
  <si>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</si>
  <si>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</si>
  <si>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</si>
  <si>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</si>
  <si>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</si>
  <si>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</si>
  <si>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</si>
  <si>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</si>
  <si>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</si>
  <si>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</si>
  <si>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</si>
  <si>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</si>
  <si>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</si>
  <si>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</si>
  <si>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</si>
  <si>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</si>
  <si>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</si>
  <si>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</si>
  <si>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</si>
  <si>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</si>
  <si>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</si>
  <si>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</si>
  <si>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</si>
  <si>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</si>
  <si>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</si>
  <si>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</si>
  <si>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</si>
  <si>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</si>
  <si>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</si>
  <si>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</si>
  <si>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</si>
  <si>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</si>
  <si>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</si>
  <si>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</si>
  <si>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</si>
  <si>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</si>
  <si>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</si>
  <si>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</si>
  <si>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</si>
  <si>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</si>
  <si>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</si>
  <si>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</si>
  <si>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</si>
  <si>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</si>
  <si>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</si>
  <si>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</si>
  <si>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</si>
  <si>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</si>
  <si>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</si>
  <si>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</si>
  <si>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</si>
  <si>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</si>
  <si>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</si>
  <si>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</si>
  <si>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</si>
  <si>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</si>
  <si>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</si>
  <si>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</si>
  <si>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</si>
  <si>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</si>
  <si>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</si>
  <si>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</si>
  <si>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</si>
  <si>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</si>
  <si>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</si>
  <si>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</si>
  <si>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</si>
  <si>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</si>
  <si>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</si>
  <si>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</si>
  <si>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</si>
  <si>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</si>
  <si>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</si>
  <si>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</si>
  <si>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</si>
  <si>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</si>
  <si>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</si>
  <si>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</si>
  <si>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</si>
  <si>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</si>
  <si>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</si>
  <si>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</si>
  <si>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</si>
  <si>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</si>
  <si>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</si>
  <si>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</si>
  <si>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</si>
  <si>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</si>
  <si>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</si>
  <si>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</si>
  <si>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</si>
  <si>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</si>
  <si>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</si>
  <si>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</si>
  <si>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</si>
  <si>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</si>
  <si>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</si>
  <si>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</si>
  <si>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</si>
  <si>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</si>
  <si>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</si>
  <si>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</si>
  <si>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</si>
  <si>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</si>
  <si>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</si>
  <si>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</si>
  <si>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</si>
  <si>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</si>
  <si>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</si>
  <si>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</si>
  <si>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</si>
  <si>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</si>
  <si>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</si>
  <si>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</si>
  <si>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</si>
  <si>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</si>
  <si>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</si>
  <si>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</si>
  <si>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</si>
  <si>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</si>
  <si>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</si>
  <si>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</si>
  <si>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</si>
  <si>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</si>
  <si>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</si>
  <si>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</si>
  <si>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</si>
  <si>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</si>
  <si>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</si>
  <si>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</si>
  <si>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</si>
  <si>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</si>
  <si>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</si>
  <si>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</si>
  <si>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</si>
  <si>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</si>
  <si>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</si>
  <si>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</si>
  <si>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</si>
  <si>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</si>
  <si>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</si>
  <si>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</si>
  <si>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</si>
  <si>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</si>
  <si>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</si>
  <si>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</si>
  <si>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</si>
  <si>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</si>
  <si>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</si>
  <si>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</si>
  <si>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</si>
  <si>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</si>
  <si>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</si>
  <si>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</si>
  <si>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</si>
  <si>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</si>
  <si>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</si>
  <si>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</si>
  <si>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</si>
  <si>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</si>
  <si>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</si>
  <si>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</si>
  <si>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</si>
  <si>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</si>
  <si>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</si>
  <si>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</si>
  <si>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</si>
  <si>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</si>
  <si>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</si>
  <si>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</si>
  <si>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</si>
  <si>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</si>
  <si>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</si>
  <si>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</si>
  <si>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</si>
  <si>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</si>
  <si>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</si>
  <si>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</si>
  <si>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</si>
  <si>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</si>
  <si>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</si>
  <si>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</si>
  <si>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</si>
  <si>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</si>
  <si>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</si>
  <si>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</si>
  <si>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</si>
  <si>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</si>
  <si>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</si>
  <si>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</si>
  <si>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</si>
  <si>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</si>
  <si>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</si>
  <si>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</si>
  <si>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</si>
  <si>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</si>
  <si>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</si>
  <si>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</si>
  <si>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</si>
  <si>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</si>
  <si>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</si>
  <si>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</si>
  <si>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</si>
  <si>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</si>
  <si>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</si>
  <si>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</si>
  <si>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</si>
  <si>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</si>
  <si>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</si>
  <si>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</si>
  <si>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</si>
  <si>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</si>
  <si>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</si>
  <si>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</si>
  <si>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</si>
  <si>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</si>
  <si>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</si>
  <si>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</si>
  <si>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</si>
  <si>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</si>
  <si>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</si>
  <si>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</si>
  <si>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</si>
  <si>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</si>
  <si>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</si>
  <si>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</si>
  <si>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</si>
  <si>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</si>
  <si>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</si>
  <si>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</si>
  <si>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</si>
  <si>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</si>
  <si>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</si>
  <si>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</si>
  <si>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</si>
  <si>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</si>
  <si>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</si>
  <si>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</si>
  <si>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</si>
  <si>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</si>
  <si>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</si>
  <si>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</si>
  <si>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</si>
  <si>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</si>
  <si>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</si>
  <si>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</si>
  <si>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</si>
  <si>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</si>
  <si>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</si>
  <si>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</si>
  <si>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</si>
  <si>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</si>
  <si>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</si>
  <si>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</si>
  <si>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</si>
  <si>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</si>
  <si>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</si>
  <si>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</si>
  <si>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</si>
  <si>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</si>
  <si>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</si>
  <si>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</si>
  <si>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</si>
  <si>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</si>
  <si>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</si>
  <si>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</si>
  <si>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</si>
  <si>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</si>
  <si>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</si>
  <si>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</si>
  <si>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</si>
  <si>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</si>
  <si>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</si>
  <si>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</si>
  <si>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</si>
  <si>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</si>
  <si>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</si>
  <si>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</si>
  <si>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</si>
  <si>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</si>
  <si>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</si>
  <si>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</si>
  <si>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</si>
  <si>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</si>
  <si>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</si>
  <si>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</si>
  <si>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</si>
  <si>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</si>
  <si>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</si>
  <si>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</si>
  <si>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</si>
  <si>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</si>
  <si>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</si>
  <si>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</si>
  <si>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</si>
  <si>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</si>
  <si>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</si>
  <si>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</si>
  <si>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</si>
  <si>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</si>
  <si>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</si>
  <si>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</si>
  <si>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</si>
  <si>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</si>
  <si>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</si>
  <si>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</si>
  <si>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</si>
  <si>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</si>
  <si>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</si>
  <si>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</si>
  <si>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</si>
  <si>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</si>
  <si>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</si>
  <si>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</si>
  <si>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</si>
  <si>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</si>
  <si>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</si>
  <si>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</si>
  <si>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</si>
  <si>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</si>
  <si>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</si>
  <si>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</si>
  <si>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</si>
  <si>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</si>
  <si>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</si>
  <si>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</si>
  <si>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</si>
  <si>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</si>
  <si>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</si>
  <si>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</si>
  <si>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</si>
  <si>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</si>
  <si>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</si>
  <si>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</si>
  <si>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</si>
  <si>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</si>
  <si>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</si>
  <si>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</si>
  <si>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</si>
  <si>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</si>
  <si>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</si>
  <si>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</si>
  <si>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</si>
  <si>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</si>
  <si>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</si>
  <si>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</si>
  <si>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</si>
  <si>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</si>
  <si>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</si>
  <si>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</si>
  <si>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</si>
  <si>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</si>
  <si>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</si>
  <si>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</si>
  <si>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</si>
  <si>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</si>
  <si>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</si>
  <si>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</si>
  <si>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</si>
  <si>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</si>
  <si>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</si>
  <si>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</si>
  <si>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</si>
  <si>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</si>
  <si>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</si>
  <si>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</si>
  <si>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</si>
  <si>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</si>
  <si>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</si>
  <si>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</si>
  <si>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</si>
  <si>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</si>
  <si>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</si>
  <si>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</si>
  <si>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</si>
  <si>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</si>
  <si>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</si>
  <si>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</si>
  <si>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</si>
  <si>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</si>
  <si>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</si>
  <si>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</si>
  <si>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</si>
  <si>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</si>
  <si>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</si>
  <si>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</si>
  <si>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</si>
  <si>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</si>
  <si>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</si>
  <si>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</si>
  <si>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</si>
  <si>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</si>
  <si>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</si>
  <si>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</si>
  <si>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</si>
  <si>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</si>
  <si>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</si>
  <si>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</si>
  <si>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</si>
  <si>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</si>
  <si>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</si>
  <si>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</si>
  <si>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</si>
  <si>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</si>
  <si>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</si>
  <si>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</si>
  <si>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</si>
  <si>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</si>
  <si>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</si>
  <si>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</si>
  <si>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</si>
  <si>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</si>
  <si>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</si>
  <si>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</si>
  <si>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</si>
  <si>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</si>
  <si>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</si>
  <si>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</si>
  <si>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</si>
  <si>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</si>
  <si>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</si>
  <si>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</si>
  <si>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</si>
  <si>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</si>
  <si>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</si>
  <si>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</si>
  <si>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</si>
  <si>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</si>
  <si>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</si>
  <si>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</si>
  <si>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</si>
  <si>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</si>
  <si>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</si>
  <si>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</si>
  <si>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</si>
  <si>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</si>
  <si>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</si>
  <si>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</si>
  <si>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</si>
  <si>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</si>
  <si>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</si>
  <si>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</si>
  <si>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</si>
  <si>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</si>
  <si>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</si>
  <si>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</si>
  <si>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</si>
  <si>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</si>
  <si>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</si>
  <si>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</si>
  <si>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</si>
  <si>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</si>
  <si>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</si>
  <si>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</si>
  <si>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</si>
  <si>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</si>
  <si>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</si>
  <si>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</si>
  <si>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</si>
  <si>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</si>
  <si>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</si>
  <si>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</si>
  <si>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</si>
  <si>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</si>
  <si>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</si>
  <si>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</si>
  <si>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</si>
  <si>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</si>
  <si>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</si>
  <si>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</si>
  <si>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</si>
  <si>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</si>
  <si>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</si>
  <si>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</si>
  <si>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</si>
  <si>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</si>
  <si>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</si>
  <si>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</si>
  <si>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</si>
  <si>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</si>
  <si>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</si>
  <si>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</si>
  <si>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</si>
  <si>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</si>
  <si>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</si>
  <si>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</si>
  <si>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</si>
  <si>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</si>
  <si>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</si>
  <si>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</si>
  <si>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</si>
  <si>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</si>
  <si>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</si>
  <si>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</si>
  <si>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</si>
  <si>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</si>
  <si>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</si>
  <si>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</si>
  <si>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</si>
  <si>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</si>
  <si>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</si>
  <si>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</si>
  <si>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</si>
  <si>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</si>
  <si>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</si>
  <si>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</si>
  <si>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</si>
  <si>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</si>
  <si>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</si>
  <si>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</si>
  <si>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</si>
  <si>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</si>
  <si>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</si>
  <si>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</si>
  <si>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</si>
  <si>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</si>
  <si>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</si>
  <si>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</si>
  <si>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</si>
  <si>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</si>
  <si>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</si>
  <si>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</si>
  <si>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</si>
  <si>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</si>
  <si>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</si>
  <si>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</si>
  <si>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</si>
  <si>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</si>
  <si>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</si>
  <si>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</si>
  <si>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</si>
  <si>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</si>
  <si>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</si>
  <si>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</si>
  <si>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</si>
  <si>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</si>
  <si>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</si>
  <si>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</si>
  <si>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</si>
  <si>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</si>
  <si>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</si>
  <si>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</si>
  <si>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</si>
  <si>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</si>
  <si>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</si>
  <si>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</si>
  <si>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</si>
  <si>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</si>
  <si>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</si>
  <si>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</si>
  <si>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</si>
  <si>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</si>
  <si>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</si>
  <si>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</si>
  <si>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</si>
  <si>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</si>
  <si>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</si>
  <si>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</si>
  <si>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</si>
  <si>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</si>
  <si>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</si>
  <si>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</si>
  <si>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</si>
  <si>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</si>
  <si>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</si>
  <si>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</si>
  <si>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</si>
  <si>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</si>
  <si>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</si>
  <si>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</si>
  <si>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</si>
  <si>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</si>
  <si>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</si>
  <si>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</si>
  <si>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</si>
  <si>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</si>
  <si>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</si>
  <si>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</si>
  <si>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</si>
  <si>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</si>
  <si>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</si>
  <si>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</si>
  <si>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</si>
  <si>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</si>
  <si>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</si>
  <si>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</si>
  <si>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</si>
  <si>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</si>
  <si>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</si>
  <si>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</si>
  <si>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</si>
  <si>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</si>
  <si>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</si>
  <si>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</si>
  <si>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</si>
  <si>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</si>
  <si>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</si>
  <si>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</si>
  <si>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</si>
  <si>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</si>
  <si>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</si>
  <si>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</si>
  <si>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</si>
  <si>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</si>
  <si>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</si>
  <si>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</si>
  <si>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</si>
  <si>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</si>
  <si>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</si>
  <si>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</si>
  <si>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</si>
  <si>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</si>
  <si>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</si>
  <si>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</si>
  <si>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</si>
  <si>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</si>
  <si>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</si>
  <si>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</si>
  <si>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</si>
  <si>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</si>
  <si>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</si>
  <si>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</si>
  <si>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</si>
  <si>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</si>
  <si>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</si>
  <si>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</si>
  <si>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</si>
  <si>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</si>
  <si>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</si>
  <si>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</si>
  <si>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</si>
  <si>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</si>
  <si>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</si>
  <si>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</si>
  <si>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</si>
  <si>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</si>
  <si>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</si>
  <si>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</si>
  <si>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</si>
  <si>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</si>
  <si>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</si>
  <si>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</si>
  <si>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</si>
  <si>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</si>
  <si>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</si>
  <si>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</si>
  <si>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</si>
  <si>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</si>
  <si>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</si>
  <si>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</si>
  <si>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</si>
  <si>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</si>
  <si>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</si>
  <si>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</si>
  <si>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</si>
  <si>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</si>
  <si>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</si>
  <si>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</si>
  <si>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</si>
  <si>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</si>
  <si>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</si>
  <si>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</si>
  <si>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</si>
  <si>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</si>
  <si>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</si>
  <si>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</si>
  <si>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</si>
  <si>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</si>
  <si>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</si>
  <si>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</si>
  <si>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</si>
  <si>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</si>
  <si>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</si>
  <si>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</si>
  <si>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</si>
  <si>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</si>
  <si>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</si>
  <si>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</si>
  <si>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</si>
  <si>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</si>
  <si>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</si>
  <si>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</si>
  <si>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</si>
  <si>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</si>
  <si>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</si>
  <si>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</si>
  <si>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</si>
  <si>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</si>
  <si>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</si>
  <si>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</si>
  <si>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</si>
  <si>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</si>
  <si>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</si>
  <si>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</si>
  <si>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</si>
  <si>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</si>
  <si>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</si>
  <si>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</si>
  <si>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</si>
  <si>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</si>
  <si>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</si>
  <si>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</si>
  <si>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</si>
  <si>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</si>
  <si>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</si>
  <si>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</si>
  <si>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</si>
  <si>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</si>
  <si>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</si>
  <si>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</si>
  <si>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</si>
  <si>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</si>
  <si>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</si>
  <si>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</si>
  <si>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</si>
  <si>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</si>
  <si>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</si>
  <si>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</si>
  <si>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</si>
  <si>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</si>
  <si>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</si>
  <si>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</si>
  <si>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</si>
  <si>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</si>
  <si>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</si>
  <si>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</si>
  <si>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</si>
  <si>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</si>
  <si>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</si>
  <si>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</si>
  <si>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</si>
  <si>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</si>
  <si>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</si>
  <si>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</si>
  <si>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</si>
  <si>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</si>
  <si>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</si>
  <si>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</si>
  <si>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</si>
  <si>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</si>
  <si>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</si>
  <si>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</si>
  <si>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</si>
  <si>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</si>
  <si>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</si>
  <si>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</si>
  <si>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</si>
  <si>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</si>
  <si>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</si>
  <si>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</si>
  <si>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</si>
  <si>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</si>
  <si>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</si>
  <si>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</si>
  <si>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</si>
  <si>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</si>
  <si>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</si>
  <si>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</si>
  <si>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</si>
  <si>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</si>
  <si>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</si>
  <si>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</si>
  <si>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</si>
  <si>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</si>
  <si>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</si>
  <si>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</si>
  <si>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</si>
  <si>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</si>
  <si>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</si>
  <si>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</si>
  <si>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</si>
  <si>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</si>
  <si>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</si>
  <si>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</si>
  <si>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</si>
  <si>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</si>
  <si>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</si>
  <si>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</si>
  <si>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</si>
  <si>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</si>
  <si>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</si>
  <si>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</si>
  <si>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</si>
  <si>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</si>
  <si>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</si>
  <si>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</si>
  <si>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</si>
  <si>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</si>
  <si>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</si>
  <si>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</si>
  <si>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</si>
  <si>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</si>
  <si>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</si>
  <si>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</si>
  <si>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</si>
  <si>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</si>
  <si>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</si>
  <si>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</si>
  <si>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</si>
  <si>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</si>
  <si>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</si>
  <si>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</si>
  <si>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</si>
  <si>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</si>
  <si>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</si>
  <si>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</si>
  <si>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</si>
  <si>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</si>
  <si>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</si>
  <si>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</si>
  <si>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</si>
  <si>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</si>
  <si>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</si>
  <si>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</si>
  <si>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</si>
  <si>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</si>
  <si>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</si>
  <si>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</si>
  <si>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</si>
  <si>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</si>
  <si>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</si>
  <si>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</si>
  <si>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</si>
  <si>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</si>
  <si>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</si>
  <si>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</si>
  <si>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</si>
  <si>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</si>
  <si>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</si>
  <si>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</si>
  <si>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</si>
  <si>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</si>
  <si>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</si>
  <si>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</si>
  <si>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</si>
  <si>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</si>
  <si>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</si>
  <si>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</si>
  <si>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</si>
  <si>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</si>
  <si>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</si>
  <si>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</si>
  <si>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</si>
  <si>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</si>
  <si>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</si>
  <si>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</si>
  <si>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</si>
  <si>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</si>
  <si>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</si>
  <si>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</si>
  <si>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</si>
  <si>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</si>
  <si>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</si>
  <si>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</si>
  <si>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</si>
  <si>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</si>
  <si>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</si>
  <si>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</si>
  <si>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</si>
  <si>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</si>
  <si>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</si>
  <si>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</si>
  <si>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</si>
  <si>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</si>
  <si>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</si>
  <si>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</si>
  <si>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</si>
  <si>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</si>
  <si>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</si>
  <si>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</si>
  <si>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</si>
  <si>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</si>
  <si>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</si>
  <si>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</si>
  <si>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</si>
  <si>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</si>
  <si>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</si>
  <si>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</si>
  <si>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</si>
  <si>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</si>
  <si>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</si>
  <si>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</si>
  <si>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</si>
  <si>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</si>
  <si>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</si>
  <si>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</si>
  <si>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</si>
  <si>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</si>
  <si>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</si>
  <si>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</si>
  <si>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</si>
  <si>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</si>
  <si>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</si>
  <si>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</si>
  <si>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</si>
  <si>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</si>
  <si>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</si>
  <si>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</si>
  <si>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</si>
  <si>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</si>
  <si>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</si>
  <si>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</si>
  <si>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</si>
  <si>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</si>
  <si>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</si>
  <si>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</si>
  <si>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</si>
  <si>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</si>
  <si>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</si>
  <si>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</si>
  <si>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</si>
  <si>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</si>
  <si>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</si>
  <si>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</si>
  <si>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</si>
  <si>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</si>
  <si>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</si>
  <si>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</si>
  <si>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</si>
  <si>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</si>
  <si>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</si>
  <si>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</si>
  <si>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</si>
  <si>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</si>
  <si>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</si>
  <si>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</si>
  <si>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</si>
  <si>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</si>
  <si>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</si>
  <si>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</si>
  <si>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</si>
  <si>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</si>
  <si>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</si>
  <si>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</si>
  <si>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</si>
  <si>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</si>
  <si>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</si>
  <si>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</si>
  <si>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</si>
  <si>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</si>
  <si>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</si>
  <si>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</si>
  <si>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</si>
  <si>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</si>
  <si>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</si>
  <si>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</si>
  <si>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</si>
  <si>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</si>
  <si>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</si>
  <si>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</si>
  <si>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</si>
  <si>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</si>
  <si>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</si>
  <si>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</si>
  <si>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</si>
  <si>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</si>
  <si>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</si>
  <si>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</si>
  <si>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</si>
  <si>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</si>
  <si>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</si>
  <si>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</si>
  <si>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</si>
  <si>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</si>
  <si>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</si>
  <si>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</si>
  <si>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</si>
  <si>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</si>
  <si>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</si>
  <si>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</si>
  <si>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</si>
  <si>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</si>
  <si>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</si>
  <si>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</si>
  <si>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</si>
  <si>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</si>
  <si>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</si>
  <si>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</si>
  <si>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</si>
  <si>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</si>
  <si>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</si>
  <si>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</si>
  <si>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</si>
  <si>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</si>
  <si>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</si>
  <si>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</si>
  <si>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</si>
  <si>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</si>
  <si>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</si>
  <si>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</si>
  <si>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</si>
  <si>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</si>
  <si>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</si>
  <si>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</si>
  <si>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</si>
  <si>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</si>
  <si>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</si>
  <si>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</si>
  <si>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</si>
  <si>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</si>
  <si>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</si>
  <si>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</si>
  <si>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</si>
  <si>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</si>
  <si>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</si>
  <si>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</si>
  <si>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</si>
  <si>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</si>
  <si>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</si>
  <si>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</si>
  <si>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</si>
  <si>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</si>
  <si>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</si>
  <si>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</si>
  <si>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</si>
  <si>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</si>
  <si>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</si>
  <si>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</si>
  <si>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</si>
  <si>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</si>
  <si>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</si>
  <si>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</si>
  <si>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</si>
  <si>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</si>
  <si>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</si>
  <si>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</si>
  <si>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</si>
  <si>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</si>
  <si>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</si>
  <si>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</si>
  <si>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</si>
  <si>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</si>
  <si>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</si>
  <si>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</si>
  <si>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</si>
  <si>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</si>
  <si>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</si>
  <si>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</si>
  <si>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</si>
  <si>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</si>
  <si>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</si>
  <si>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</si>
  <si>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</si>
  <si>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</si>
  <si>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</si>
  <si>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</si>
  <si>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</si>
  <si>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</si>
  <si>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</si>
  <si>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</si>
  <si>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</si>
  <si>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</si>
  <si>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</si>
  <si>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</si>
  <si>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</si>
  <si>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</si>
  <si>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</si>
  <si>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</si>
  <si>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</si>
  <si>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</si>
  <si>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</si>
  <si>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</si>
  <si>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</si>
  <si>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</si>
  <si>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</si>
  <si>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</si>
  <si>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</si>
  <si>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</si>
  <si>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</si>
  <si>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</si>
  <si>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</si>
  <si>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</si>
  <si>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</si>
  <si>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</si>
  <si>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</si>
  <si>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</si>
  <si>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</si>
  <si>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</si>
  <si>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</si>
  <si>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</si>
  <si>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</si>
  <si>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</si>
  <si>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</si>
  <si>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</si>
  <si>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</si>
  <si>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</si>
  <si>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</si>
  <si>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</si>
  <si>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</si>
  <si>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</si>
  <si>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</si>
  <si>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</si>
  <si>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</si>
  <si>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</si>
  <si>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</si>
  <si>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</si>
  <si>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</si>
  <si>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</si>
  <si>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</si>
  <si>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</si>
  <si>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</si>
  <si>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</si>
  <si>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</si>
  <si>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</si>
  <si>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</si>
  <si>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</si>
  <si>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</si>
  <si>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</si>
  <si>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</si>
  <si>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</si>
  <si>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</si>
  <si>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</si>
  <si>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</si>
  <si>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</si>
  <si>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</si>
  <si>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</si>
  <si>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</si>
  <si>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</si>
  <si>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</si>
  <si>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</si>
  <si>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</si>
  <si>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</si>
  <si>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</si>
  <si>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</si>
  <si>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</si>
  <si>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</si>
  <si>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</si>
  <si>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</si>
  <si>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</si>
  <si>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</si>
  <si>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</si>
  <si>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</si>
  <si>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</si>
  <si>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</si>
  <si>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</si>
  <si>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</si>
  <si>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</si>
  <si>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</si>
  <si>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</si>
  <si>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</si>
  <si>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</si>
  <si>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</si>
  <si>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</si>
  <si>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</si>
  <si>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</si>
  <si>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</si>
  <si>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</si>
  <si>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</si>
  <si>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</si>
  <si>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</si>
  <si>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</si>
  <si>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</si>
  <si>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</si>
  <si>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</si>
  <si>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</si>
  <si>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</si>
  <si>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</si>
  <si>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</si>
  <si>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</si>
  <si>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</si>
  <si>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</si>
  <si>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</si>
  <si>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</si>
  <si>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</si>
  <si>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</si>
  <si>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</si>
  <si>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</si>
  <si>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</si>
  <si>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</si>
  <si>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</si>
  <si>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</si>
  <si>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</si>
  <si>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</si>
  <si>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</si>
  <si>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</si>
  <si>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</si>
  <si>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</si>
  <si>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</si>
  <si>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</si>
  <si>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</si>
  <si>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</si>
  <si>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</si>
  <si>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</si>
  <si>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</si>
  <si>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</si>
  <si>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</si>
  <si>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</si>
  <si>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</si>
  <si>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</si>
  <si>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</si>
  <si>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</si>
  <si>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</si>
  <si>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</si>
  <si>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</si>
  <si>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</si>
  <si>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</si>
  <si>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</si>
  <si>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</si>
  <si>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</si>
  <si>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</si>
  <si>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</si>
  <si>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</si>
  <si>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</si>
  <si>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</si>
  <si>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</si>
  <si>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</si>
  <si>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</si>
  <si>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</si>
  <si>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</si>
  <si>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</si>
  <si>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</si>
  <si>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</si>
  <si>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</si>
  <si>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</si>
  <si>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</si>
  <si>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</si>
  <si>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</si>
  <si>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</si>
  <si>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</si>
  <si>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</si>
  <si>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</si>
  <si>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</si>
  <si>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</si>
  <si>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</si>
  <si>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</si>
  <si>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</si>
  <si>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</si>
  <si>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</si>
  <si>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</si>
  <si>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</si>
  <si>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</si>
  <si>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</si>
  <si>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</si>
  <si>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</si>
  <si>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</si>
  <si>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</si>
  <si>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</si>
  <si>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</si>
  <si>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</si>
  <si>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</si>
  <si>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</si>
  <si>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</si>
  <si>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</si>
  <si>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</si>
  <si>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</si>
  <si>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</si>
  <si>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</si>
  <si>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</si>
  <si>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</si>
  <si>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</si>
  <si>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</si>
  <si>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</si>
  <si>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</si>
  <si>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</si>
  <si>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</si>
  <si>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</si>
  <si>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</si>
  <si>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</si>
  <si>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</si>
  <si>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</si>
  <si>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</si>
  <si>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</si>
  <si>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</si>
  <si>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</si>
  <si>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</si>
  <si>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</si>
  <si>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</si>
  <si>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</si>
  <si>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</si>
  <si>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</si>
  <si>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</si>
  <si>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</si>
  <si>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</si>
  <si>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</si>
  <si>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</si>
  <si>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</si>
  <si>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</si>
  <si>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</si>
  <si>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</si>
  <si>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</si>
  <si>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</si>
  <si>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</si>
  <si>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</si>
  <si>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</si>
  <si>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</si>
  <si>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</si>
  <si>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</si>
  <si>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</si>
  <si>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</si>
  <si>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</si>
  <si>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</si>
  <si>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</si>
  <si>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</si>
  <si>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</si>
  <si>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</si>
  <si>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</si>
  <si>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</si>
  <si>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</si>
  <si>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</si>
  <si>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</si>
  <si>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</si>
  <si>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</si>
  <si>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</si>
  <si>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</si>
  <si>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</si>
  <si>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</si>
  <si>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</si>
  <si>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</si>
  <si>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</si>
  <si>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</si>
  <si>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</si>
  <si>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</si>
  <si>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</si>
  <si>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</si>
  <si>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</si>
  <si>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</si>
  <si>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</si>
  <si>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</si>
  <si>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</si>
  <si>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</si>
  <si>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</si>
  <si>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</si>
  <si>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</si>
  <si>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</si>
  <si>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</si>
  <si>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</si>
  <si>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</si>
  <si>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</si>
  <si>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</si>
  <si>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</si>
  <si>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</si>
  <si>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</si>
  <si>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</si>
  <si>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</si>
  <si>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</si>
  <si>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</si>
  <si>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</si>
  <si>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</si>
  <si>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</si>
  <si>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</si>
  <si>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</si>
  <si>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</si>
  <si>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</si>
  <si>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</si>
  <si>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</si>
  <si>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</si>
  <si>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</si>
  <si>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</si>
  <si>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</si>
  <si>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</si>
  <si>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</si>
  <si>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</si>
  <si>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</si>
  <si>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</si>
  <si>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</si>
  <si>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</si>
  <si>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</si>
  <si>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</si>
  <si>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</si>
  <si>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</si>
  <si>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</si>
  <si>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</si>
  <si>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</si>
  <si>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</si>
  <si>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</si>
  <si>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</si>
  <si>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</si>
  <si>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</si>
  <si>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</si>
  <si>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</si>
  <si>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</si>
  <si>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</si>
  <si>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</si>
  <si>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</si>
  <si>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</si>
  <si>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</si>
  <si>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</si>
  <si>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</si>
  <si>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</si>
  <si>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</si>
  <si>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</si>
  <si>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</si>
  <si>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</si>
  <si>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</si>
  <si>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</si>
  <si>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</si>
  <si>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</si>
  <si>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</si>
  <si>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</si>
  <si>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</si>
  <si>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</si>
  <si>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</si>
  <si>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</si>
  <si>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</si>
  <si>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</si>
  <si>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</si>
  <si>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</si>
  <si>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</si>
  <si>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</si>
  <si>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</si>
  <si>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</si>
  <si>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</si>
  <si>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</si>
  <si>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</si>
  <si>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</si>
  <si>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</si>
  <si>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</si>
  <si>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</si>
  <si>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</si>
  <si>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</si>
  <si>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</si>
  <si>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</si>
  <si>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</si>
  <si>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</si>
  <si>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</si>
  <si>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</si>
  <si>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</si>
  <si>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</si>
  <si>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</si>
  <si>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</si>
  <si>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</si>
  <si>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</si>
  <si>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</si>
  <si>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</si>
  <si>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</si>
  <si>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</si>
  <si>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</si>
  <si>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</si>
  <si>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</si>
  <si>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</si>
  <si>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</si>
  <si>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</si>
  <si>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</si>
  <si>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</si>
  <si>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</si>
  <si>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</si>
  <si>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</si>
  <si>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</si>
  <si>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</si>
  <si>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</si>
  <si>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</si>
  <si>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</si>
  <si>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</si>
  <si>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</si>
  <si>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</si>
  <si>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</si>
  <si>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</si>
  <si>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</si>
  <si>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</si>
  <si>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</si>
  <si>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</si>
  <si>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</si>
  <si>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</si>
  <si>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</si>
  <si>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</si>
  <si>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</si>
  <si>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</si>
  <si>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</si>
  <si>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</si>
  <si>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</si>
  <si>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</si>
  <si>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</si>
  <si>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</si>
  <si>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</si>
  <si>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</si>
  <si>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</si>
  <si>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</si>
  <si>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</si>
  <si>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</si>
  <si>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</si>
  <si>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</si>
  <si>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</si>
  <si>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</si>
  <si>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</si>
  <si>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</si>
  <si>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</si>
  <si>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</si>
  <si>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</si>
  <si>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</si>
  <si>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</si>
  <si>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</si>
  <si>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</si>
  <si>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</si>
  <si>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</si>
  <si>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</si>
  <si>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</si>
  <si>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</si>
  <si>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</si>
  <si>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</si>
  <si>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</si>
  <si>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</si>
  <si>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</si>
  <si>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</si>
  <si>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</si>
  <si>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</si>
  <si>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</si>
  <si>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</si>
  <si>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</si>
  <si>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</si>
  <si>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</si>
  <si>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</si>
  <si>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</si>
  <si>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</si>
  <si>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</si>
  <si>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</si>
  <si>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</si>
  <si>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</si>
  <si>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</si>
  <si>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</si>
  <si>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</si>
  <si>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</si>
  <si>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</si>
  <si>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</si>
  <si>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</si>
  <si>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</si>
  <si>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</si>
  <si>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</si>
  <si>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</si>
  <si>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</si>
  <si>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</si>
  <si>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</si>
  <si>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</si>
  <si>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</si>
  <si>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</si>
  <si>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</si>
  <si>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</si>
  <si>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</si>
  <si>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</si>
  <si>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</si>
  <si>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</si>
  <si>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</si>
  <si>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</si>
  <si>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</si>
  <si>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</si>
  <si>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</si>
  <si>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</si>
  <si>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</si>
  <si>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</si>
  <si>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</si>
  <si>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</si>
  <si>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</si>
  <si>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</si>
  <si>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</si>
  <si>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</si>
  <si>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</si>
  <si>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</si>
  <si>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</si>
  <si>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</si>
  <si>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</si>
  <si>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</si>
  <si>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</si>
  <si>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</si>
  <si>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</si>
  <si>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</si>
  <si>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</si>
  <si>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</si>
  <si>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</si>
  <si>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</si>
  <si>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</si>
  <si>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</si>
  <si>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</si>
  <si>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</si>
  <si>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</si>
  <si>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</si>
  <si>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</si>
  <si>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</si>
  <si>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</si>
  <si>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</si>
  <si>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</si>
  <si>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</si>
  <si>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</si>
  <si>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</si>
  <si>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</si>
  <si>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</si>
  <si>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</si>
  <si>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</si>
  <si>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</si>
  <si>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</si>
  <si>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</si>
  <si>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</si>
  <si>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</si>
  <si>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</si>
  <si>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</si>
  <si>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</si>
  <si>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</si>
  <si>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</si>
  <si>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</si>
  <si>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</si>
  <si>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</si>
  <si>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</si>
  <si>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</si>
  <si>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</si>
  <si>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</si>
  <si>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</si>
  <si>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</si>
  <si>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</si>
  <si>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</si>
  <si>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</si>
  <si>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</si>
  <si>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</si>
  <si>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</si>
  <si>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</si>
  <si>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</si>
  <si>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</si>
  <si>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</si>
  <si>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</si>
  <si>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</si>
  <si>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</si>
  <si>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</si>
  <si>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</si>
  <si>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</si>
  <si>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</si>
  <si>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</si>
  <si>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</si>
  <si>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</si>
  <si>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</si>
  <si>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</si>
  <si>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</si>
  <si>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</si>
  <si>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</si>
  <si>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</si>
  <si>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</si>
  <si>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</si>
  <si>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</si>
  <si>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</si>
  <si>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</si>
  <si>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</si>
  <si>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</si>
  <si>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</si>
  <si>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</si>
  <si>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</si>
  <si>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</si>
  <si>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</si>
  <si>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</si>
  <si>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</si>
  <si>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</si>
  <si>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</si>
  <si>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</si>
  <si>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</si>
  <si>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</si>
  <si>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</si>
  <si>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</si>
  <si>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</si>
  <si>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</si>
  <si>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</si>
  <si>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</si>
  <si>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</si>
  <si>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</si>
  <si>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</si>
  <si>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</si>
  <si>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</si>
  <si>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</si>
  <si>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</si>
  <si>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</si>
  <si>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</si>
  <si>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</si>
  <si>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</si>
  <si>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</si>
  <si>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</si>
  <si>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</si>
  <si>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</si>
  <si>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</si>
  <si>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</si>
  <si>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</si>
  <si>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</si>
  <si>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</si>
  <si>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</si>
  <si>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</si>
  <si>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</si>
  <si>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</si>
  <si>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</si>
  <si>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</si>
  <si>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</si>
  <si>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</si>
  <si>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</si>
  <si>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</si>
  <si>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</si>
  <si>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</si>
  <si>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</si>
  <si>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</si>
  <si>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</si>
  <si>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</si>
  <si>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</si>
  <si>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</si>
  <si>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</si>
  <si>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</si>
  <si>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</si>
  <si>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</si>
  <si>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</si>
  <si>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</si>
  <si>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</si>
  <si>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</si>
  <si>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</si>
  <si>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</si>
  <si>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</si>
  <si>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</si>
  <si>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</si>
  <si>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</si>
  <si>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</si>
  <si>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</si>
  <si>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</si>
  <si>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</si>
  <si>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</si>
  <si>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</si>
  <si>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</si>
  <si>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</si>
  <si>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</si>
  <si>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</si>
  <si>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</si>
  <si>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</si>
  <si>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</si>
  <si>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</si>
  <si>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</si>
  <si>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</si>
  <si>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</si>
  <si>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</si>
  <si>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</si>
  <si>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</si>
  <si>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</si>
  <si>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</si>
  <si>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</si>
  <si>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</si>
  <si>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</si>
  <si>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</si>
  <si>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</si>
  <si>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</si>
  <si>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</si>
  <si>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</si>
  <si>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</si>
  <si>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</si>
  <si>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</si>
  <si>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</si>
  <si>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</si>
  <si>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</si>
  <si>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</si>
  <si>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</si>
  <si>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</si>
  <si>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</si>
  <si>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</si>
  <si>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</si>
  <si>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</si>
  <si>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</si>
  <si>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</si>
  <si>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</si>
  <si>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</si>
  <si>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</si>
  <si>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</si>
  <si>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</si>
  <si>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</si>
  <si>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</si>
  <si>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</si>
  <si>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</si>
  <si>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</si>
  <si>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</si>
  <si>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</si>
  <si>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</si>
  <si>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</si>
  <si>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</si>
  <si>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</si>
  <si>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</si>
  <si>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</si>
  <si>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</si>
  <si>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</si>
  <si>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</si>
  <si>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</si>
  <si>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</si>
  <si>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</si>
  <si>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</si>
  <si>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</si>
  <si>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</si>
  <si>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</si>
  <si>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</si>
  <si>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</si>
  <si>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</si>
  <si>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</si>
  <si>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</si>
  <si>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</si>
  <si>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</si>
  <si>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</si>
  <si>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</si>
  <si>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</si>
  <si>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</si>
  <si>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</si>
  <si>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</si>
  <si>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</si>
  <si>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</si>
  <si>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</si>
  <si>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</si>
  <si>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</si>
  <si>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</si>
  <si>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</si>
  <si>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</si>
  <si>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</si>
  <si>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</si>
  <si>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</si>
  <si>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</si>
  <si>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</si>
  <si>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</si>
  <si>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</si>
  <si>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</si>
  <si>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</si>
  <si>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</si>
  <si>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</si>
  <si>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</si>
  <si>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</si>
  <si>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</si>
  <si>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</si>
  <si>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</si>
  <si>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</si>
  <si>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</si>
  <si>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</si>
  <si>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</si>
  <si>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</si>
  <si>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</si>
  <si>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</si>
  <si>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</si>
  <si>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</si>
  <si>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</si>
  <si>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</si>
  <si>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</si>
  <si>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</si>
  <si>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</si>
  <si>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</si>
  <si>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</si>
  <si>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</si>
  <si>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</si>
  <si>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</si>
  <si>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</si>
  <si>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</si>
  <si>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</si>
  <si>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</si>
  <si>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</si>
  <si>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</si>
  <si>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</si>
  <si>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</si>
  <si>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</si>
  <si>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</si>
  <si>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</si>
  <si>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</si>
  <si>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</si>
  <si>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</si>
  <si>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</si>
  <si>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</si>
  <si>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</si>
  <si>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</si>
  <si>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</si>
  <si>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</si>
  <si>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</si>
  <si>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</si>
  <si>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</si>
  <si>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</si>
  <si>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</si>
  <si>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</si>
  <si>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</si>
  <si>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</si>
  <si>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</si>
  <si>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</si>
  <si>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</si>
  <si>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</si>
  <si>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</si>
  <si>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</si>
  <si>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</si>
  <si>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</si>
  <si>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</si>
  <si>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</si>
  <si>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</si>
  <si>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</si>
  <si>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</si>
  <si>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</si>
  <si>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</si>
  <si>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</si>
  <si>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</si>
  <si>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</si>
  <si>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</si>
  <si>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</si>
  <si>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</si>
  <si>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</si>
  <si>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</si>
  <si>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</si>
  <si>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</si>
  <si>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</si>
  <si>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</si>
  <si>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</si>
  <si>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</si>
  <si>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</si>
  <si>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</si>
  <si>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</si>
  <si>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</si>
  <si>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</si>
  <si>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</si>
  <si>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</si>
  <si>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</si>
  <si>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</si>
  <si>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</si>
  <si>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</si>
  <si>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</si>
  <si>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</si>
  <si>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</si>
  <si>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</si>
  <si>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</si>
  <si>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</si>
  <si>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</si>
  <si>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</si>
  <si>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</si>
  <si>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</si>
  <si>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</si>
  <si>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</si>
  <si>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</si>
  <si>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</si>
  <si>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</si>
  <si>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</si>
  <si>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</si>
  <si>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</si>
  <si>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</si>
  <si>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</si>
  <si>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</si>
  <si>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</si>
  <si>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</si>
  <si>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</si>
  <si>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</si>
  <si>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</si>
  <si>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</si>
  <si>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</si>
  <si>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</si>
  <si>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</si>
  <si>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</si>
  <si>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</si>
  <si>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</si>
  <si>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</si>
  <si>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</si>
  <si>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</si>
  <si>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</si>
  <si>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</si>
  <si>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</si>
  <si>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</si>
  <si>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</si>
  <si>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</si>
  <si>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</si>
  <si>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</si>
  <si>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</si>
  <si>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</si>
  <si>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</si>
  <si>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</si>
  <si>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</si>
  <si>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</si>
  <si>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</si>
  <si>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</si>
  <si>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</si>
  <si>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</si>
  <si>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</si>
  <si>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</si>
  <si>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</si>
  <si>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</si>
  <si>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</si>
  <si>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</si>
  <si>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</si>
  <si>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</si>
  <si>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</si>
  <si>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</si>
  <si>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</si>
  <si>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</si>
  <si>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</si>
  <si>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</si>
  <si>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</si>
  <si>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</si>
  <si>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</si>
  <si>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</si>
  <si>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</si>
  <si>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</si>
  <si>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</si>
  <si>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</si>
  <si>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</si>
  <si>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</si>
  <si>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</si>
  <si>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</si>
  <si>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</si>
  <si>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</si>
  <si>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</si>
  <si>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</si>
  <si>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</si>
  <si>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</si>
  <si>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</si>
  <si>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</si>
  <si>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</si>
  <si>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</si>
  <si>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</si>
  <si>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</si>
  <si>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</si>
  <si>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</si>
  <si>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</si>
  <si>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</si>
  <si>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</si>
  <si>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</si>
  <si>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</si>
  <si>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</si>
  <si>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</si>
  <si>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</si>
  <si>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</si>
  <si>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</si>
  <si>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</si>
  <si>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</si>
  <si>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</si>
  <si>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</si>
  <si>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</si>
  <si>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</si>
  <si>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</si>
  <si>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</si>
  <si>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</si>
  <si>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</si>
  <si>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</si>
  <si>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</si>
  <si>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</si>
  <si>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</si>
  <si>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</si>
  <si>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</si>
  <si>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</si>
  <si>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</si>
  <si>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</si>
  <si>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</si>
  <si>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</si>
  <si>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</si>
  <si>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</si>
  <si>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</si>
  <si>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</si>
  <si>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</si>
  <si>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</si>
  <si>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</si>
  <si>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</si>
  <si>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</si>
  <si>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</si>
  <si>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</si>
  <si>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</si>
  <si>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</si>
  <si>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</si>
  <si>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</si>
  <si>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</si>
  <si>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</si>
  <si>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</si>
  <si>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</si>
  <si>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</si>
  <si>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</si>
  <si>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</si>
  <si>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</si>
  <si>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</si>
  <si>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</si>
  <si>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</si>
  <si>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</si>
  <si>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</si>
  <si>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</si>
  <si>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</si>
  <si>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</si>
  <si>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</si>
  <si>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</si>
  <si>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</si>
  <si>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</si>
  <si>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</si>
  <si>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</si>
  <si>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</si>
  <si>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</si>
  <si>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</si>
  <si>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</si>
  <si>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</si>
  <si>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</si>
  <si>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</si>
  <si>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</si>
  <si>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</si>
  <si>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</si>
  <si>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</si>
  <si>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</si>
  <si>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</si>
  <si>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</si>
  <si>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</si>
  <si>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</si>
  <si>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</si>
  <si>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</si>
  <si>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</si>
  <si>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</si>
  <si>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</si>
  <si>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</si>
  <si>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</si>
  <si>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</si>
  <si>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</si>
  <si>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</si>
  <si>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</si>
  <si>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</si>
  <si>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</si>
  <si>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</si>
  <si>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</si>
  <si>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</si>
  <si>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</si>
  <si>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</si>
  <si>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</si>
  <si>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</si>
  <si>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</si>
  <si>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</si>
  <si>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</si>
  <si>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</si>
  <si>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</si>
  <si>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</si>
  <si>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</si>
  <si>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</si>
  <si>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</si>
  <si>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</si>
  <si>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</si>
  <si>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</si>
  <si>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</si>
  <si>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</si>
  <si>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</si>
  <si>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</si>
  <si>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</si>
  <si>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</si>
  <si>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</si>
  <si>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</si>
  <si>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</si>
  <si>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</si>
  <si>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</si>
  <si>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</si>
  <si>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</si>
  <si>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</si>
  <si>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</si>
  <si>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</si>
  <si>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</si>
  <si>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</si>
  <si>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</si>
  <si>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</si>
  <si>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</si>
  <si>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</si>
  <si>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</si>
  <si>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</si>
  <si>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</si>
  <si>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</si>
  <si>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</si>
  <si>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</si>
  <si>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</si>
  <si>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</si>
  <si>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</si>
  <si>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</si>
  <si>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</si>
  <si>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</si>
  <si>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</si>
  <si>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</si>
  <si>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</si>
  <si>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</si>
  <si>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</si>
  <si>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</si>
  <si>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</si>
  <si>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</si>
  <si>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</si>
  <si>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</si>
  <si>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</si>
  <si>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</si>
  <si>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</si>
  <si>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</si>
  <si>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</si>
  <si>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</si>
  <si>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</si>
  <si>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</si>
  <si>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</si>
  <si>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</si>
  <si>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</si>
  <si>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</si>
  <si>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</si>
  <si>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</si>
  <si>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</si>
  <si>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</si>
  <si>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</si>
  <si>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</si>
  <si>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</si>
  <si>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</si>
  <si>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</si>
  <si>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</si>
  <si>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</si>
  <si>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</si>
  <si>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</si>
  <si>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</si>
  <si>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</si>
  <si>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</si>
  <si>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</si>
  <si>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</si>
  <si>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</si>
  <si>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</si>
  <si>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</si>
  <si>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</si>
  <si>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</si>
  <si>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</si>
  <si>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</si>
  <si>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</si>
  <si>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</si>
  <si>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</si>
  <si>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</si>
  <si>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</si>
  <si>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</si>
  <si>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</si>
  <si>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</si>
  <si>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</si>
  <si>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</si>
  <si>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</si>
  <si>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</si>
  <si>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</si>
  <si>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</si>
  <si>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</si>
  <si>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</si>
  <si>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</si>
  <si>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</si>
  <si>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</si>
  <si>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</si>
  <si>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</si>
  <si>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</si>
  <si>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</si>
  <si>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</si>
  <si>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</si>
  <si>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</si>
  <si>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</si>
  <si>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</si>
  <si>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</si>
  <si>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</si>
  <si>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</si>
  <si>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</si>
  <si>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</si>
  <si>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</si>
  <si>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</si>
  <si>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</si>
  <si>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</si>
  <si>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</si>
  <si>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</si>
  <si>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</si>
  <si>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</si>
  <si>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</si>
  <si>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</si>
  <si>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</si>
  <si>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</si>
  <si>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</si>
  <si>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</si>
  <si>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</si>
  <si>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</si>
  <si>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</si>
  <si>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</si>
  <si>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</si>
  <si>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</si>
  <si>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</si>
  <si>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</si>
  <si>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</si>
  <si>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</si>
  <si>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</si>
  <si>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</si>
  <si>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</si>
  <si>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</si>
  <si>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</si>
  <si>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</si>
  <si>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</si>
  <si>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</si>
  <si>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</si>
  <si>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</si>
  <si>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</si>
  <si>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</si>
  <si>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</si>
  <si>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</si>
  <si>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</si>
  <si>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</si>
  <si>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</si>
  <si>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</si>
  <si>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</si>
  <si>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</si>
  <si>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</si>
  <si>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</si>
  <si>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</si>
  <si>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</si>
  <si>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</si>
  <si>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</si>
  <si>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</si>
  <si>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</si>
  <si>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</si>
  <si>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</si>
  <si>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</si>
  <si>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</si>
  <si>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</si>
  <si>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</si>
  <si>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</si>
  <si>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</si>
  <si>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</si>
  <si>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</si>
  <si>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</si>
  <si>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</si>
  <si>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</si>
  <si>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</si>
  <si>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</si>
  <si>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</si>
  <si>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</si>
  <si>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</si>
  <si>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</si>
  <si>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</si>
  <si>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</si>
  <si>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</si>
  <si>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</si>
  <si>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</si>
  <si>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</si>
  <si>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</si>
  <si>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</si>
  <si>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</si>
  <si>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</si>
  <si>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</si>
  <si>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</si>
  <si>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</si>
  <si>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</si>
  <si>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</si>
  <si>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</si>
  <si>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</si>
  <si>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</si>
  <si>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</si>
  <si>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</si>
  <si>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</si>
  <si>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</si>
  <si>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</si>
  <si>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</si>
  <si>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</si>
  <si>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</si>
  <si>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</si>
  <si>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</si>
  <si>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</si>
  <si>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</si>
  <si>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</si>
  <si>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</si>
  <si>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</si>
  <si>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</si>
  <si>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</si>
  <si>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</si>
  <si>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</si>
  <si>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</si>
  <si>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</si>
  <si>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</si>
  <si>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</si>
  <si>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</si>
  <si>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</si>
  <si>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</si>
  <si>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</si>
  <si>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</si>
  <si>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</si>
  <si>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</si>
  <si>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</si>
  <si>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</si>
  <si>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</si>
  <si>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</si>
  <si>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</si>
  <si>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</si>
  <si>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</si>
  <si>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</si>
  <si>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</si>
  <si>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</si>
  <si>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</si>
  <si>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</si>
  <si>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</si>
  <si>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</si>
  <si>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</si>
  <si>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</si>
  <si>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</si>
  <si>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</si>
  <si>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</si>
  <si>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</si>
  <si>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</si>
  <si>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</si>
  <si>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</si>
  <si>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</si>
  <si>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</si>
  <si>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</si>
  <si>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</si>
  <si>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</si>
  <si>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</si>
  <si>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</si>
  <si>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</si>
  <si>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</si>
  <si>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</si>
  <si>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</si>
  <si>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</si>
  <si>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</si>
  <si>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</si>
  <si>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</si>
  <si>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</si>
  <si>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</si>
  <si>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</si>
  <si>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</si>
  <si>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</si>
  <si>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</si>
  <si>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</si>
  <si>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</si>
  <si>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</si>
  <si>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</si>
  <si>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</si>
  <si>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</si>
  <si>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</si>
  <si>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</si>
  <si>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</si>
  <si>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</si>
  <si>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</si>
  <si>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</si>
  <si>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</si>
  <si>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</si>
  <si>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</si>
  <si>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</si>
  <si>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</si>
  <si>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</si>
  <si>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</si>
  <si>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</si>
  <si>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</si>
  <si>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</si>
  <si>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</si>
  <si>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</si>
  <si>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</si>
  <si>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</si>
  <si>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</si>
  <si>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</si>
  <si>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</si>
  <si>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</si>
  <si>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</si>
  <si>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</si>
  <si>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</si>
  <si>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</si>
  <si>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</si>
  <si>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</si>
  <si>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</si>
  <si>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</si>
  <si>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</si>
  <si>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</si>
  <si>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</si>
  <si>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</si>
  <si>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</si>
  <si>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</si>
  <si>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</si>
  <si>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</si>
  <si>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</si>
  <si>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</si>
  <si>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</si>
  <si>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</si>
  <si>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</si>
  <si>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</si>
  <si>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</si>
  <si>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</si>
  <si>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</si>
  <si>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</si>
  <si>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</si>
  <si>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</si>
  <si>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</si>
  <si>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</si>
  <si>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</si>
  <si>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</si>
  <si>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</si>
  <si>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</si>
  <si>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</si>
  <si>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</si>
  <si>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</si>
  <si>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</si>
  <si>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</si>
  <si>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</si>
  <si>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</si>
  <si>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</si>
  <si>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</si>
  <si>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</si>
  <si>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</si>
  <si>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</si>
  <si>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</si>
  <si>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</si>
  <si>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</si>
  <si>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</si>
  <si>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</si>
  <si>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</si>
  <si>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</si>
  <si>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</si>
  <si>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</si>
  <si>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</si>
  <si>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</si>
  <si>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</si>
  <si>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</si>
  <si>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</si>
  <si>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</si>
  <si>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</si>
  <si>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</si>
  <si>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</si>
  <si>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</si>
  <si>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</si>
  <si>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</si>
  <si>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</si>
  <si>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</si>
  <si>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</si>
  <si>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</si>
  <si>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</si>
  <si>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</si>
  <si>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</si>
  <si>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</si>
  <si>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</si>
  <si>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</si>
  <si>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</si>
  <si>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</si>
  <si>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</si>
  <si>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</si>
  <si>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</si>
  <si>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</si>
  <si>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</si>
  <si>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</si>
  <si>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</si>
  <si>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</si>
  <si>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</si>
  <si>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</si>
  <si>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</si>
  <si>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</si>
  <si>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</si>
  <si>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</si>
  <si>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</si>
  <si>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</si>
  <si>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</si>
  <si>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</si>
  <si>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</si>
  <si>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</si>
  <si>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</si>
  <si>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</si>
  <si>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</si>
  <si>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</si>
  <si>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</si>
  <si>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</si>
  <si>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</si>
  <si>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</si>
  <si>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</si>
  <si>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</si>
  <si>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</si>
  <si>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</si>
  <si>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</si>
  <si>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</si>
  <si>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</si>
  <si>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</si>
  <si>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</si>
  <si>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</si>
  <si>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</si>
  <si>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</si>
  <si>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</si>
  <si>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</si>
  <si>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</si>
  <si>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</si>
  <si>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</si>
  <si>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</si>
  <si>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</si>
  <si>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</si>
  <si>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</si>
  <si>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</si>
  <si>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</si>
  <si>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</si>
  <si>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</si>
  <si>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</si>
  <si>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</si>
  <si>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</si>
  <si>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</si>
  <si>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</si>
  <si>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</si>
  <si>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</si>
  <si>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</si>
  <si>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</si>
  <si>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</si>
  <si>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</si>
  <si>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</si>
  <si>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</si>
  <si>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</si>
  <si>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</si>
  <si>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</si>
  <si>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</si>
  <si>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</si>
  <si>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</si>
  <si>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</si>
  <si>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</si>
  <si>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</si>
  <si>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</si>
  <si>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</si>
  <si>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</si>
  <si>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</si>
  <si>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</si>
  <si>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</si>
  <si>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</si>
  <si>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</si>
  <si>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</si>
  <si>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</si>
  <si>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</si>
  <si>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</si>
  <si>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</si>
  <si>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</si>
  <si>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</si>
  <si>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</si>
  <si>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</si>
  <si>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</si>
  <si>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</si>
  <si>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</si>
  <si>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</si>
  <si>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</si>
  <si>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</si>
  <si>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</si>
  <si>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</si>
  <si>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</si>
  <si>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</si>
  <si>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</si>
  <si>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</si>
  <si>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</si>
  <si>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</si>
  <si>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</si>
  <si>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</si>
  <si>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</si>
  <si>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</si>
  <si>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</si>
  <si>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</si>
  <si>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</si>
  <si>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</si>
  <si>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</si>
  <si>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</si>
  <si>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</si>
  <si>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</si>
  <si>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</si>
  <si>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</si>
  <si>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</si>
  <si>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</si>
  <si>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</si>
  <si>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</si>
  <si>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</si>
  <si>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</si>
  <si>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</si>
  <si>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</si>
  <si>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</si>
  <si>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</si>
  <si>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</si>
  <si>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</si>
  <si>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</si>
  <si>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</si>
  <si>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</si>
  <si>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</si>
  <si>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</si>
  <si>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</si>
  <si>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</si>
  <si>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</si>
  <si>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</si>
  <si>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</si>
  <si>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</si>
  <si>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</si>
  <si>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</si>
  <si>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</si>
  <si>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</si>
  <si>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</si>
  <si>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</si>
  <si>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</si>
  <si>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</si>
  <si>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</si>
  <si>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</si>
  <si>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</si>
  <si>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</si>
  <si>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</si>
  <si>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</si>
  <si>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</si>
  <si>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</si>
  <si>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</si>
  <si>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</si>
  <si>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</si>
  <si>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</si>
  <si>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</si>
  <si>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</si>
  <si>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</si>
  <si>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</si>
  <si>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</si>
  <si>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</si>
  <si>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</si>
  <si>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</si>
  <si>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</si>
  <si>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</si>
  <si>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</si>
  <si>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</si>
  <si>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</si>
  <si>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</si>
  <si>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</si>
  <si>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</si>
  <si>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</si>
  <si>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</si>
  <si>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</si>
  <si>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</si>
  <si>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</si>
  <si>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</si>
  <si>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</si>
  <si>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</si>
  <si>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</si>
  <si>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</si>
  <si>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</si>
  <si>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</si>
  <si>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</si>
  <si>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</si>
  <si>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</si>
  <si>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</si>
  <si>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</si>
  <si>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</si>
  <si>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</si>
  <si>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</si>
  <si>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</si>
  <si>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</si>
  <si>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</si>
  <si>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</si>
  <si>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</si>
  <si>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</si>
  <si>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</si>
  <si>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</si>
  <si>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</si>
  <si>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</si>
  <si>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</si>
  <si>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</si>
  <si>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</si>
  <si>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</si>
  <si>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</si>
  <si>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</si>
  <si>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</si>
  <si>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</si>
  <si>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</si>
  <si>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</si>
  <si>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</si>
  <si>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</si>
  <si>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</si>
  <si>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</si>
  <si>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</si>
  <si>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</si>
  <si>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</si>
  <si>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</si>
  <si>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</si>
  <si>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</si>
  <si>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</si>
  <si>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</si>
  <si>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</si>
  <si>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</si>
  <si>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</si>
  <si>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</si>
  <si>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</si>
  <si>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</si>
  <si>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</si>
  <si>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</si>
  <si>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</si>
  <si>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</si>
  <si>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</si>
  <si>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</si>
  <si>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</si>
  <si>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</si>
  <si>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</si>
  <si>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</si>
  <si>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</si>
  <si>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</si>
  <si>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</si>
  <si>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</si>
  <si>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</si>
  <si>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</si>
  <si>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</si>
  <si>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</si>
  <si>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</si>
  <si>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</si>
  <si>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</si>
  <si>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</si>
  <si>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</si>
  <si>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</si>
  <si>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</si>
  <si>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</si>
  <si>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</si>
  <si>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</si>
  <si>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</si>
  <si>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</si>
  <si>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</si>
  <si>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</si>
  <si>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</si>
  <si>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</si>
  <si>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</si>
  <si>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</si>
  <si>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</si>
  <si>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</si>
  <si>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</si>
  <si>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</si>
  <si>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</si>
  <si>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</si>
  <si>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</si>
  <si>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</si>
  <si>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</si>
  <si>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</si>
  <si>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</si>
  <si>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</si>
  <si>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</si>
  <si>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</si>
  <si>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</si>
  <si>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</si>
  <si>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</si>
  <si>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</si>
  <si>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</si>
  <si>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</si>
  <si>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</si>
  <si>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</si>
  <si>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</si>
  <si>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</si>
  <si>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</si>
  <si>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</si>
  <si>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</si>
  <si>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</si>
  <si>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</si>
  <si>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</si>
  <si>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</si>
  <si>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</si>
  <si>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</si>
  <si>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</si>
  <si>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</si>
  <si>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</si>
  <si>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</si>
  <si>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</si>
  <si>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</si>
  <si>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</si>
  <si>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</si>
  <si>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</si>
  <si>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</si>
  <si>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</si>
  <si>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</si>
  <si>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</si>
  <si>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</si>
  <si>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</si>
  <si>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</si>
  <si>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</si>
  <si>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</si>
  <si>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</si>
  <si>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</si>
  <si>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</si>
  <si>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</si>
  <si>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</si>
  <si>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</si>
  <si>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</si>
  <si>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</si>
  <si>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</si>
  <si>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</si>
  <si>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</si>
  <si>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</si>
  <si>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</si>
  <si>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</si>
  <si>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</si>
  <si>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</si>
  <si>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</si>
  <si>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</si>
  <si>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</si>
  <si>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</si>
  <si>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</si>
  <si>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</si>
  <si>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</si>
  <si>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</si>
  <si>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</si>
  <si>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</si>
  <si>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</si>
  <si>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</si>
  <si>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</si>
  <si>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</si>
  <si>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</si>
  <si>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</si>
  <si>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</si>
  <si>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</si>
  <si>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</si>
  <si>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</si>
  <si>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</si>
  <si>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</si>
  <si>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</si>
  <si>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</si>
  <si>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</si>
  <si>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</si>
  <si>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</si>
  <si>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</si>
  <si>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</si>
  <si>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</si>
  <si>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</si>
  <si>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</si>
  <si>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</si>
  <si>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</si>
  <si>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</si>
  <si>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</si>
  <si>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</si>
  <si>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</si>
  <si>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</si>
  <si>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</si>
  <si>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</si>
  <si>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</si>
  <si>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</si>
  <si>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</si>
  <si>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</si>
  <si>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</si>
  <si>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</si>
  <si>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</si>
  <si>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</si>
  <si>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</si>
  <si>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</si>
  <si>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</si>
  <si>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</si>
  <si>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</si>
  <si>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</si>
  <si>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</si>
  <si>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</si>
  <si>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</si>
  <si>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</si>
  <si>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</si>
  <si>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</si>
  <si>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</si>
  <si>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</si>
  <si>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</si>
  <si>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</si>
  <si>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</si>
  <si>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</si>
  <si>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</si>
  <si>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</si>
  <si>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</si>
  <si>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</si>
  <si>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</si>
  <si>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</si>
  <si>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</si>
  <si>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</si>
  <si>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</si>
  <si>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</si>
  <si>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</si>
  <si>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</si>
  <si>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</si>
  <si>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</si>
  <si>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</si>
  <si>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</si>
  <si>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</si>
  <si>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</si>
  <si>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</si>
  <si>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</si>
  <si>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</si>
  <si>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</si>
  <si>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</si>
  <si>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</si>
  <si>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</si>
  <si>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</si>
  <si>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</si>
  <si>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</si>
  <si>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</si>
  <si>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</si>
  <si>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</si>
  <si>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</si>
  <si>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</si>
  <si>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</si>
  <si>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</si>
  <si>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</si>
  <si>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</si>
  <si>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</si>
  <si>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</si>
  <si>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</si>
  <si>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</si>
  <si>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</si>
  <si>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</si>
  <si>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</si>
  <si>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</si>
  <si>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</si>
  <si>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</si>
  <si>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</si>
  <si>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</si>
  <si>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</si>
  <si>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</si>
  <si>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</si>
  <si>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</si>
  <si>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</si>
  <si>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</si>
  <si>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</si>
  <si>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</si>
  <si>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</si>
  <si>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</si>
  <si>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</si>
  <si>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</si>
  <si>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</si>
  <si>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</si>
  <si>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</si>
  <si>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</si>
  <si>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</si>
  <si>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</si>
  <si>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</si>
  <si>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</si>
  <si>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</si>
  <si>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</si>
  <si>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</si>
  <si>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</si>
  <si>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</si>
  <si>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</si>
  <si>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</si>
  <si>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</si>
  <si>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</si>
  <si>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</si>
  <si>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</si>
  <si>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</si>
  <si>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</si>
  <si>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</si>
  <si>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</si>
  <si>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</si>
  <si>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</si>
  <si>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</si>
  <si>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</si>
  <si>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</si>
  <si>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</si>
  <si>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</si>
  <si>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</si>
  <si>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</si>
  <si>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</si>
  <si>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</si>
  <si>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</si>
  <si>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</si>
  <si>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</si>
  <si>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</si>
  <si>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</si>
  <si>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</si>
  <si>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</si>
  <si>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</si>
  <si>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</si>
  <si>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</si>
  <si>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</si>
  <si>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</si>
  <si>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</si>
  <si>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</si>
  <si>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</si>
  <si>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</si>
  <si>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</si>
  <si>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</si>
  <si>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</si>
  <si>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</si>
  <si>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</si>
  <si>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</si>
  <si>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</si>
  <si>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</si>
  <si>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</si>
  <si>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</si>
  <si>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</si>
  <si>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</si>
  <si>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</si>
  <si>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</si>
  <si>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</si>
  <si>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</si>
  <si>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</si>
  <si>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</si>
  <si>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</si>
  <si>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</si>
  <si>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</si>
  <si>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</si>
  <si>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</si>
  <si>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</si>
  <si>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</si>
  <si>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</si>
  <si>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</si>
  <si>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</si>
  <si>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</si>
  <si>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</si>
  <si>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</si>
  <si>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</si>
  <si>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</si>
  <si>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</si>
  <si>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</si>
  <si>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</si>
  <si>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</si>
  <si>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</si>
  <si>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</si>
  <si>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</si>
  <si>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</si>
  <si>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</si>
  <si>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</si>
  <si>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</si>
  <si>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</si>
  <si>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</si>
  <si>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</si>
  <si>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</si>
  <si>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</si>
  <si>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</si>
  <si>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</si>
  <si>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</si>
  <si>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</si>
  <si>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</si>
  <si>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</si>
  <si>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</si>
  <si>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</si>
  <si>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</si>
  <si>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</si>
  <si>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</si>
  <si>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</si>
  <si>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</si>
  <si>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</si>
  <si>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</si>
  <si>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</si>
  <si>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</si>
  <si>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</si>
  <si>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</si>
  <si>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</si>
  <si>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</si>
  <si>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</si>
  <si>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</si>
  <si>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</si>
  <si>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</si>
  <si>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</si>
  <si>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</si>
  <si>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</si>
  <si>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</si>
  <si>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</si>
  <si>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</si>
  <si>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</si>
  <si>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</si>
  <si>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</si>
  <si>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</si>
  <si>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</si>
  <si>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</si>
  <si>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</si>
  <si>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</si>
  <si>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</si>
  <si>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</si>
  <si>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</si>
  <si>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</si>
  <si>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</si>
  <si>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</si>
  <si>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</si>
  <si>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</si>
  <si>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</si>
  <si>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</si>
  <si>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</si>
  <si>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</si>
  <si>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</si>
  <si>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</si>
  <si>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</si>
  <si>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</si>
  <si>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</si>
  <si>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</si>
  <si>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</si>
  <si>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</si>
  <si>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</si>
  <si>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</si>
  <si>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</si>
  <si>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</si>
  <si>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</si>
  <si>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</si>
  <si>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</si>
  <si>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</si>
  <si>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</si>
  <si>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</si>
  <si>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</si>
  <si>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</si>
  <si>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</si>
  <si>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</si>
  <si>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</si>
  <si>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</si>
  <si>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</si>
  <si>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</si>
  <si>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</si>
  <si>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</si>
  <si>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</si>
  <si>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</si>
  <si>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</si>
  <si>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</si>
  <si>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</si>
  <si>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</si>
  <si>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</si>
  <si>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</si>
  <si>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</si>
  <si>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</si>
  <si>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</si>
  <si>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</si>
  <si>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</si>
  <si>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</si>
  <si>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</si>
  <si>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</si>
  <si>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</si>
  <si>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</si>
  <si>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</si>
  <si>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</si>
  <si>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</si>
  <si>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</si>
  <si>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</si>
  <si>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</si>
  <si>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</si>
  <si>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</si>
  <si>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</si>
  <si>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</si>
  <si>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</si>
  <si>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</si>
  <si>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</si>
  <si>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</si>
  <si>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</si>
  <si>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</si>
  <si>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</si>
  <si>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</si>
  <si>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</si>
  <si>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</si>
  <si>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</si>
  <si>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</si>
  <si>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</si>
  <si>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</si>
  <si>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</si>
  <si>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</si>
  <si>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</si>
  <si>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</si>
  <si>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</si>
  <si>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</si>
  <si>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</si>
  <si>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</si>
  <si>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</si>
  <si>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</si>
  <si>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</si>
  <si>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</si>
  <si>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</si>
  <si>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</si>
  <si>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</si>
  <si>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</si>
  <si>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</si>
  <si>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</si>
  <si>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</si>
  <si>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</si>
  <si>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</si>
  <si>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</si>
  <si>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</si>
  <si>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</si>
  <si>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</si>
  <si>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</si>
  <si>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</si>
  <si>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</si>
  <si>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</si>
  <si>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</si>
  <si>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</si>
  <si>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</si>
  <si>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</si>
  <si>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</si>
  <si>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</si>
  <si>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</si>
  <si>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</si>
  <si>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</si>
  <si>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</si>
  <si>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</si>
  <si>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</si>
  <si>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</si>
  <si>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</si>
  <si>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</si>
  <si>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</si>
  <si>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</si>
  <si>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</si>
  <si>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</si>
  <si>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</si>
  <si>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</si>
  <si>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</si>
  <si>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</si>
  <si>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</si>
  <si>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</si>
  <si>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</si>
  <si>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</si>
  <si>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</si>
  <si>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</si>
  <si>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</si>
  <si>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</si>
  <si>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</si>
  <si>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</si>
  <si>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</si>
  <si>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</si>
  <si>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</si>
  <si>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</si>
  <si>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</si>
  <si>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</si>
  <si>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</si>
  <si>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</si>
  <si>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</si>
  <si>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</si>
  <si>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</si>
  <si>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</si>
  <si>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</si>
  <si>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</si>
  <si>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</si>
  <si>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</si>
  <si>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</si>
  <si>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</si>
  <si>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</si>
  <si>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</si>
  <si>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</si>
  <si>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</si>
  <si>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</si>
  <si>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</si>
  <si>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</si>
  <si>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</si>
  <si>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</si>
  <si>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</si>
  <si>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</si>
  <si>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</si>
  <si>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</si>
  <si>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</si>
  <si>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</si>
  <si>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</si>
  <si>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</si>
  <si>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</si>
  <si>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</si>
  <si>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</si>
  <si>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</si>
  <si>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</si>
  <si>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</si>
  <si>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</si>
  <si>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</si>
  <si>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</si>
  <si>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</si>
  <si>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</si>
  <si>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</si>
  <si>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</si>
  <si>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</si>
  <si>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</si>
  <si>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</si>
  <si>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</si>
  <si>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</si>
  <si>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</si>
  <si>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</si>
  <si>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</si>
  <si>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</si>
  <si>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</si>
  <si>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</si>
  <si>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</si>
  <si>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</si>
  <si>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</si>
  <si>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</si>
  <si>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</si>
  <si>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</si>
  <si>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</si>
  <si>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</si>
  <si>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</si>
  <si>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</si>
  <si>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</si>
  <si>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</si>
  <si>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</si>
  <si>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</si>
  <si>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</si>
  <si>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</si>
  <si>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</si>
  <si>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</si>
  <si>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</si>
  <si>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</si>
  <si>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</si>
  <si>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</si>
  <si>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</si>
  <si>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</si>
  <si>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</si>
  <si>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</si>
  <si>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</si>
  <si>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</si>
  <si>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</si>
  <si>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</si>
  <si>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</si>
  <si>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</si>
  <si>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</si>
  <si>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</si>
  <si>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</si>
  <si>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</si>
  <si>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</si>
  <si>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</si>
  <si>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</si>
  <si>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</si>
  <si>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</si>
  <si>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</si>
  <si>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</si>
  <si>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</si>
  <si>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</si>
  <si>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</si>
  <si>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</si>
  <si>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</si>
  <si>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</si>
  <si>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</si>
  <si>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</si>
  <si>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</si>
  <si>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</si>
  <si>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</si>
  <si>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</si>
  <si>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</si>
  <si>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</si>
  <si>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</si>
  <si>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</si>
  <si>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</si>
  <si>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</si>
  <si>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</si>
  <si>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</si>
  <si>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</si>
  <si>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</si>
  <si>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</si>
  <si>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</si>
  <si>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</si>
  <si>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</si>
  <si>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</si>
  <si>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</si>
  <si>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</si>
  <si>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</si>
  <si>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</si>
  <si>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</si>
  <si>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</si>
  <si>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</si>
  <si>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</si>
  <si>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</si>
  <si>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</si>
  <si>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</si>
  <si>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</si>
  <si>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</si>
  <si>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</si>
  <si>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</si>
  <si>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</si>
  <si>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</si>
  <si>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</si>
  <si>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</si>
  <si>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</si>
  <si>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</si>
  <si>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</si>
  <si>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</si>
  <si>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</si>
  <si>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</si>
  <si>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</si>
  <si>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</si>
  <si>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</si>
  <si>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</si>
  <si>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</si>
  <si>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</si>
  <si>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</si>
  <si>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</si>
  <si>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</si>
  <si>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</si>
  <si>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</si>
  <si>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</si>
  <si>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</si>
  <si>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</si>
  <si>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</si>
  <si>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</si>
  <si>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</si>
  <si>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</si>
  <si>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</si>
  <si>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</si>
  <si>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</si>
  <si>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</si>
  <si>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</si>
  <si>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</si>
  <si>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</si>
  <si>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</si>
  <si>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</si>
  <si>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</si>
  <si>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</si>
  <si>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</si>
  <si>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</si>
  <si>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</si>
  <si>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</si>
  <si>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</si>
  <si>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</si>
  <si>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</si>
  <si>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</si>
  <si>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</si>
  <si>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</si>
  <si>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</si>
  <si>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</si>
  <si>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</si>
  <si>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</si>
  <si>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</si>
  <si>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</si>
  <si>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</si>
  <si>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</si>
  <si>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</si>
  <si>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</si>
  <si>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</si>
  <si>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</si>
  <si>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</si>
  <si>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</si>
  <si>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</si>
  <si>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</si>
  <si>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</si>
  <si>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</si>
  <si>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</si>
  <si>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</si>
  <si>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</si>
  <si>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</si>
  <si>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</si>
  <si>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</si>
  <si>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</si>
  <si>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</si>
  <si>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</si>
  <si>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</si>
  <si>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</si>
  <si>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</si>
  <si>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</si>
  <si>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</si>
  <si>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</si>
  <si>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</si>
  <si>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</si>
  <si>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</si>
  <si>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</si>
  <si>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</si>
  <si>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</si>
  <si>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</si>
  <si>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</si>
  <si>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</si>
  <si>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</si>
  <si>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</si>
  <si>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</si>
  <si>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</si>
  <si>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</si>
  <si>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</si>
  <si>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</si>
  <si>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</si>
  <si>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</si>
  <si>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</si>
  <si>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</si>
  <si>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</si>
  <si>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</si>
  <si>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</si>
  <si>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</si>
  <si>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</si>
  <si>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</si>
  <si>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</si>
  <si>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</si>
  <si>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</si>
  <si>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</si>
  <si>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</si>
  <si>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</si>
  <si>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</si>
  <si>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</si>
  <si>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</si>
  <si>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</si>
  <si>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</si>
  <si>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</si>
  <si>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</si>
  <si>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</si>
  <si>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</si>
  <si>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</si>
  <si>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</si>
  <si>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</si>
  <si>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</si>
  <si>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</si>
  <si>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</si>
  <si>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</si>
  <si>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</si>
  <si>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</si>
  <si>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</si>
  <si>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</si>
  <si>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</si>
  <si>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</si>
  <si>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</si>
  <si>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</si>
  <si>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</si>
  <si>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</si>
  <si>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</si>
  <si>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</si>
  <si>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</si>
  <si>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</si>
  <si>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</si>
  <si>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</si>
  <si>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</si>
  <si>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</si>
  <si>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</si>
  <si>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</si>
  <si>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</si>
  <si>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</si>
  <si>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</si>
  <si>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</si>
  <si>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</si>
  <si>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</si>
  <si>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</si>
  <si>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</si>
  <si>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</si>
  <si>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</si>
  <si>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</si>
  <si>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</si>
  <si>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</si>
  <si>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</si>
  <si>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</si>
  <si>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</si>
  <si>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</si>
  <si>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</si>
  <si>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</si>
  <si>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</si>
  <si>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</si>
  <si>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</si>
  <si>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</si>
  <si>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</si>
  <si>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</si>
  <si>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</si>
  <si>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</si>
  <si>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</si>
  <si>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</si>
  <si>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</si>
  <si>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</si>
  <si>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</si>
  <si>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</si>
  <si>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</si>
  <si>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</si>
  <si>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</si>
  <si>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</si>
  <si>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</si>
  <si>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</si>
  <si>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</si>
  <si>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</si>
  <si>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</si>
  <si>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</si>
  <si>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</si>
  <si>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</si>
  <si>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</si>
  <si>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</si>
  <si>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</si>
  <si>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</si>
  <si>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</si>
  <si>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</si>
  <si>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</si>
  <si>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</si>
  <si>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</si>
  <si>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</si>
  <si>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</si>
  <si>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</si>
  <si>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</si>
  <si>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</si>
  <si>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</si>
  <si>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</si>
  <si>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</si>
  <si>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</si>
  <si>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</si>
  <si>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</si>
  <si>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</si>
  <si>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</si>
  <si>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</si>
  <si>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</si>
  <si>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</si>
  <si>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</si>
  <si>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</si>
  <si>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</si>
  <si>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</si>
  <si>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</si>
  <si>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</si>
  <si>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</si>
  <si>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</si>
  <si>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</si>
  <si>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</si>
  <si>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</si>
  <si>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</si>
  <si>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</si>
  <si>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</si>
  <si>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</si>
  <si>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</si>
  <si>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</si>
  <si>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</si>
  <si>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</si>
  <si>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</si>
  <si>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</si>
  <si>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</si>
  <si>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</si>
  <si>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</si>
  <si>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</si>
  <si>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</si>
  <si>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</si>
  <si>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</si>
  <si>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</si>
  <si>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</si>
  <si>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</si>
  <si>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</si>
  <si>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</si>
  <si>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</si>
  <si>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</si>
  <si>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</si>
  <si>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</si>
  <si>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</si>
  <si>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</si>
  <si>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</si>
  <si>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</si>
  <si>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</si>
  <si>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</si>
  <si>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</si>
  <si>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</si>
  <si>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</si>
  <si>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</si>
  <si>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</si>
  <si>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</si>
  <si>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</si>
  <si>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</si>
  <si>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</si>
  <si>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</si>
  <si>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</si>
  <si>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</si>
  <si>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</si>
  <si>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</si>
  <si>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</si>
  <si>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</si>
  <si>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</si>
  <si>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</si>
  <si>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</si>
  <si>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</si>
  <si>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</si>
  <si>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</si>
  <si>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</si>
  <si>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</si>
  <si>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</si>
  <si>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</si>
  <si>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</si>
  <si>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</si>
  <si>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</si>
  <si>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</si>
  <si>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</si>
  <si>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</si>
  <si>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</si>
  <si>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</si>
  <si>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</si>
  <si>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</si>
  <si>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</si>
  <si>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</si>
  <si>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</si>
  <si>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</si>
  <si>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</si>
  <si>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</si>
  <si>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</si>
  <si>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</si>
  <si>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</si>
  <si>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</si>
  <si>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</si>
  <si>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</si>
  <si>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</si>
  <si>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</si>
  <si>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</si>
  <si>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</si>
  <si>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</si>
  <si>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</si>
  <si>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</si>
  <si>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</si>
  <si>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</si>
  <si>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</si>
  <si>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</si>
  <si>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</si>
  <si>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</si>
  <si>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</si>
  <si>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</si>
  <si>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</si>
  <si>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</si>
  <si>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</si>
  <si>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</si>
  <si>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</si>
  <si>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</si>
  <si>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</si>
  <si>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</si>
  <si>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</si>
  <si>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</si>
  <si>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</si>
  <si>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</si>
  <si>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</si>
  <si>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</si>
  <si>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</si>
  <si>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</si>
  <si>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</si>
  <si>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</si>
  <si>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</si>
  <si>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</si>
  <si>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</si>
  <si>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</si>
  <si>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</si>
  <si>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</si>
  <si>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</si>
  <si>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</si>
  <si>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</si>
  <si>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</si>
  <si>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</si>
  <si>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</si>
  <si>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</si>
  <si>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</si>
  <si>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</si>
  <si>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</si>
  <si>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</si>
  <si>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</si>
  <si>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</si>
  <si>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</si>
  <si>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</si>
  <si>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</si>
  <si>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</si>
  <si>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</si>
  <si>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</si>
  <si>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</si>
  <si>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</si>
  <si>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</si>
  <si>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</si>
  <si>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</si>
  <si>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</si>
  <si>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</si>
  <si>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</si>
  <si>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</si>
  <si>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</si>
  <si>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</si>
  <si>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</si>
  <si>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</si>
  <si>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</si>
  <si>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</si>
  <si>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</si>
  <si>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</si>
  <si>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</si>
  <si>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</si>
  <si>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</si>
  <si>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</si>
  <si>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</si>
  <si>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</si>
  <si>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</si>
  <si>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</si>
  <si>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</si>
  <si>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</si>
  <si>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</si>
  <si>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</si>
  <si>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</si>
  <si>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</si>
  <si>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</si>
  <si>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</si>
  <si>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</si>
  <si>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</si>
  <si>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</si>
  <si>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</si>
  <si>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</si>
  <si>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</si>
  <si>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</si>
  <si>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</si>
  <si>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</si>
  <si>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</si>
  <si>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</si>
  <si>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</si>
  <si>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</si>
  <si>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</si>
  <si>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</si>
  <si>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</si>
  <si>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</si>
  <si>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</si>
  <si>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</si>
  <si>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</si>
  <si>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</si>
  <si>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</si>
  <si>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</si>
  <si>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</si>
  <si>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</si>
  <si>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</si>
  <si>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</si>
  <si>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</si>
  <si>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</si>
  <si>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</si>
  <si>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</si>
  <si>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</si>
  <si>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</si>
  <si>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</si>
  <si>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</si>
  <si>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</si>
  <si>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</si>
  <si>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</si>
  <si>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</si>
  <si>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</si>
  <si>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</si>
  <si>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</si>
  <si>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</si>
  <si>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</si>
  <si>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</si>
  <si>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</si>
  <si>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</si>
  <si>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</si>
  <si>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</si>
  <si>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</si>
  <si>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</si>
  <si>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</si>
  <si>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</si>
  <si>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</si>
  <si>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</si>
  <si>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</si>
  <si>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</si>
  <si>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</si>
  <si>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</si>
  <si>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</si>
  <si>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</si>
  <si>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</si>
  <si>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</si>
  <si>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</si>
  <si>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</si>
  <si>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</si>
  <si>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</si>
  <si>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</si>
  <si>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</si>
  <si>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</si>
  <si>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</si>
  <si>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</si>
  <si>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</si>
  <si>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</si>
  <si>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</si>
  <si>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</si>
  <si>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</si>
  <si>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</si>
  <si>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</si>
  <si>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</si>
  <si>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</si>
  <si>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</si>
  <si>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</si>
  <si>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</si>
  <si>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</si>
  <si>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</si>
  <si>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</si>
  <si>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</si>
  <si>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</si>
  <si>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</si>
  <si>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</si>
  <si>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</si>
  <si>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</si>
  <si>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</si>
  <si>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</si>
  <si>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</si>
  <si>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</si>
  <si>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</si>
  <si>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</si>
  <si>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</si>
  <si>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</si>
  <si>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</si>
  <si>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</si>
  <si>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</si>
  <si>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</si>
  <si>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</si>
  <si>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</si>
  <si>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</si>
  <si>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</si>
  <si>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</si>
  <si>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</si>
  <si>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</si>
  <si>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</si>
  <si>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</si>
  <si>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</si>
  <si>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</si>
  <si>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</si>
  <si>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</si>
  <si>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</si>
  <si>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</si>
  <si>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</si>
  <si>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</si>
  <si>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</si>
  <si>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</si>
  <si>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</si>
  <si>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</si>
  <si>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</si>
  <si>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</si>
  <si>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</si>
  <si>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</si>
  <si>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</si>
  <si>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</si>
  <si>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</si>
  <si>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</si>
  <si>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</si>
  <si>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</si>
  <si>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</si>
  <si>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</si>
  <si>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</si>
  <si>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</si>
  <si>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</si>
  <si>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</si>
  <si>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</si>
  <si>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</si>
  <si>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</si>
  <si>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</si>
  <si>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</si>
  <si>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</si>
  <si>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</si>
  <si>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</si>
  <si>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</si>
  <si>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</si>
  <si>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</si>
  <si>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</si>
  <si>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</si>
  <si>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</si>
  <si>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</si>
  <si>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</si>
  <si>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</si>
  <si>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</si>
  <si>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</si>
  <si>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</si>
  <si>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</si>
  <si>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</si>
  <si>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</si>
  <si>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</si>
  <si>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</si>
  <si>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</si>
  <si>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</si>
  <si>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</si>
  <si>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</si>
  <si>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</si>
  <si>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</si>
  <si>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</si>
  <si>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</si>
  <si>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</si>
  <si>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</si>
  <si>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</si>
  <si>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</si>
  <si>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</si>
  <si>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</si>
  <si>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</si>
  <si>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</si>
  <si>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</si>
  <si>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</si>
  <si>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</si>
  <si>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</si>
  <si>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</si>
  <si>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</si>
  <si>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</si>
  <si>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</si>
  <si>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</si>
  <si>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</si>
  <si>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</si>
  <si>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</si>
  <si>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</si>
  <si>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</si>
  <si>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</si>
  <si>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</si>
  <si>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</si>
  <si>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</si>
  <si>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</si>
  <si>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</si>
  <si>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</si>
  <si>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</si>
  <si>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</si>
  <si>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</si>
  <si>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</si>
  <si>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</si>
  <si>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</si>
  <si>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</si>
  <si>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</si>
  <si>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</si>
  <si>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</si>
  <si>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</si>
  <si>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</si>
  <si>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</si>
  <si>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</si>
  <si>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</si>
  <si>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</si>
  <si>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</si>
  <si>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</si>
  <si>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</si>
  <si>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</si>
  <si>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</si>
  <si>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</si>
  <si>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</si>
  <si>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</si>
  <si>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</si>
  <si>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</si>
  <si>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</si>
  <si>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</si>
  <si>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</si>
  <si>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</si>
  <si>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</si>
  <si>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</si>
  <si>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</si>
  <si>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</si>
  <si>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</si>
  <si>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</si>
  <si>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</si>
  <si>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</si>
  <si>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</si>
  <si>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</si>
  <si>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</si>
  <si>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</si>
  <si>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</si>
  <si>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</si>
  <si>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</si>
  <si>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</si>
  <si>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</si>
  <si>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</si>
  <si>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</si>
  <si>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</si>
  <si>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</si>
  <si>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</si>
  <si>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</si>
  <si>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</si>
  <si>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</si>
  <si>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</si>
  <si>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</si>
  <si>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</si>
  <si>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</si>
  <si>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</si>
  <si>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</si>
  <si>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</si>
  <si>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</si>
  <si>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</si>
  <si>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</si>
  <si>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</si>
  <si>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</si>
  <si>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</si>
  <si>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</si>
  <si>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</si>
  <si>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</si>
  <si>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</si>
  <si>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</si>
  <si>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</si>
  <si>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</si>
  <si>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</si>
  <si>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</si>
  <si>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</si>
  <si>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</si>
  <si>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</si>
  <si>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</si>
  <si>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</si>
  <si>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</si>
  <si>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</si>
  <si>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</si>
  <si>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</si>
  <si>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</si>
  <si>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</si>
  <si>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</si>
  <si>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</si>
  <si>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</si>
  <si>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</si>
  <si>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</si>
  <si>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</si>
  <si>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</si>
  <si>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</si>
  <si>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</si>
  <si>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</si>
  <si>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</si>
  <si>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</si>
  <si>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</si>
  <si>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</si>
  <si>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</si>
  <si>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</si>
  <si>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</si>
  <si>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</si>
  <si>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</si>
  <si>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</si>
  <si>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</si>
  <si>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</si>
  <si>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</si>
  <si>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</si>
  <si>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</si>
  <si>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</si>
  <si>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</si>
  <si>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</si>
  <si>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</si>
  <si>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</si>
  <si>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</si>
  <si>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</si>
  <si>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</si>
  <si>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</si>
  <si>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</si>
  <si>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</si>
  <si>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</si>
  <si>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</si>
  <si>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</si>
  <si>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</si>
  <si>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</si>
  <si>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</si>
  <si>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</si>
  <si>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</si>
  <si>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</si>
  <si>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</si>
  <si>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</si>
  <si>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</si>
  <si>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</si>
  <si>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</si>
  <si>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</si>
  <si>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</si>
  <si>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</si>
  <si>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</si>
  <si>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</si>
  <si>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</si>
  <si>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</si>
  <si>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</si>
  <si>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</si>
  <si>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</si>
  <si>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</si>
  <si>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</si>
  <si>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</si>
  <si>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</si>
  <si>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</si>
  <si>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</si>
  <si>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</si>
  <si>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</si>
  <si>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</si>
  <si>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</si>
  <si>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</si>
  <si>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</si>
  <si>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</si>
  <si>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</si>
  <si>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</si>
  <si>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</si>
  <si>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</si>
  <si>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</si>
  <si>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</si>
  <si>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</si>
  <si>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</si>
  <si>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</si>
  <si>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</si>
  <si>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</si>
  <si>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</si>
  <si>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</si>
  <si>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</si>
  <si>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</si>
  <si>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</si>
  <si>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</si>
  <si>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</si>
  <si>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</si>
  <si>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</si>
  <si>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</si>
  <si>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</si>
  <si>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</si>
  <si>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</si>
  <si>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</si>
  <si>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</si>
  <si>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</si>
  <si>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</si>
  <si>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</si>
  <si>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</si>
  <si>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</si>
  <si>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</si>
  <si>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</si>
  <si>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</si>
  <si>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</si>
  <si>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</si>
  <si>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</si>
  <si>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</si>
  <si>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</si>
  <si>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</si>
  <si>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</si>
  <si>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</si>
  <si>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</si>
  <si>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</si>
  <si>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</si>
  <si>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</si>
  <si>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</si>
  <si>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</si>
  <si>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</si>
  <si>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</si>
  <si>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</si>
  <si>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</si>
  <si>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</si>
  <si>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</si>
  <si>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</si>
  <si>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</si>
  <si>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</si>
  <si>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</si>
  <si>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</si>
  <si>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</si>
  <si>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</si>
  <si>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</si>
  <si>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</si>
  <si>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</si>
  <si>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</si>
  <si>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</si>
  <si>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</si>
  <si>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</si>
  <si>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</si>
  <si>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</si>
  <si>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</si>
  <si>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</si>
  <si>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</si>
  <si>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</si>
  <si>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</si>
  <si>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</si>
  <si>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</si>
  <si>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</si>
  <si>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</si>
  <si>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</si>
  <si>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</si>
  <si>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</si>
  <si>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</si>
  <si>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</si>
  <si>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</si>
  <si>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</si>
  <si>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</si>
  <si>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</si>
  <si>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</si>
  <si>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</si>
  <si>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</si>
  <si>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</si>
  <si>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</si>
  <si>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</si>
  <si>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</si>
  <si>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</si>
  <si>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</si>
  <si>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</si>
  <si>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</si>
  <si>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</si>
  <si>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</si>
  <si>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</si>
  <si>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</si>
  <si>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</si>
  <si>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</si>
  <si>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</si>
  <si>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</si>
  <si>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</si>
  <si>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</si>
  <si>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</si>
  <si>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</si>
  <si>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</si>
  <si>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</si>
  <si>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</si>
  <si>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</si>
  <si>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</si>
  <si>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</si>
  <si>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</si>
  <si>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</si>
  <si>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</si>
  <si>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</si>
  <si>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</si>
  <si>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</si>
  <si>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</si>
  <si>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</si>
  <si>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</si>
  <si>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</si>
  <si>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</si>
  <si>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</si>
  <si>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</si>
  <si>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</si>
  <si>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</si>
  <si>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</si>
  <si>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</si>
  <si>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</si>
  <si>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</si>
  <si>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</si>
  <si>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</si>
  <si>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</si>
  <si>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</si>
  <si>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</si>
  <si>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</si>
  <si>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</si>
  <si>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</si>
  <si>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</si>
  <si>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</si>
  <si>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</si>
  <si>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</si>
  <si>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</si>
  <si>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</si>
  <si>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</si>
  <si>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</si>
  <si>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</si>
  <si>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</si>
  <si>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</si>
  <si>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</si>
  <si>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</si>
  <si>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</si>
  <si>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</si>
  <si>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</si>
  <si>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</si>
  <si>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</si>
  <si>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</si>
  <si>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</si>
  <si>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</si>
  <si>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</si>
  <si>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</si>
  <si>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</si>
  <si>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</si>
  <si>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</si>
  <si>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</si>
  <si>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</si>
  <si>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</si>
  <si>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</si>
  <si>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</si>
  <si>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</si>
  <si>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</si>
  <si>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</si>
  <si>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</si>
  <si>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</si>
  <si>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</si>
  <si>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</si>
  <si>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</si>
  <si>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</si>
  <si>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</si>
  <si>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</si>
  <si>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</si>
  <si>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</si>
  <si>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</si>
  <si>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</si>
  <si>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</si>
  <si>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</si>
  <si>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</si>
  <si>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</si>
  <si>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</si>
  <si>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</si>
  <si>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</si>
  <si>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</si>
  <si>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</si>
  <si>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</si>
  <si>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</si>
  <si>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</si>
  <si>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</si>
  <si>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</si>
  <si>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</si>
  <si>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</si>
  <si>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</si>
  <si>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</si>
  <si>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</si>
  <si>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</si>
  <si>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</si>
  <si>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</si>
  <si>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</si>
  <si>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</si>
  <si>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</si>
  <si>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</si>
  <si>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</si>
  <si>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</si>
  <si>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</si>
  <si>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</si>
  <si>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</si>
  <si>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</si>
  <si>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</si>
  <si>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</si>
  <si>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</si>
  <si>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</si>
  <si>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</si>
  <si>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</si>
  <si>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</si>
  <si>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</si>
  <si>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</si>
  <si>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</si>
  <si>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</si>
  <si>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</si>
  <si>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</si>
  <si>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</si>
  <si>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</si>
  <si>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</si>
  <si>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</si>
  <si>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</si>
  <si>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</si>
  <si>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</si>
  <si>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</si>
  <si>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</si>
  <si>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</si>
  <si>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</si>
  <si>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</si>
  <si>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</si>
  <si>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</si>
  <si>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</si>
  <si>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</si>
  <si>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</si>
  <si>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</si>
  <si>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</si>
  <si>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</si>
  <si>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</si>
  <si>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</si>
  <si>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</si>
  <si>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</si>
  <si>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</si>
  <si>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</si>
  <si>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</si>
  <si>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</si>
  <si>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</si>
  <si>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</si>
  <si>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</si>
  <si>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</si>
  <si>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</si>
  <si>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</si>
  <si>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</si>
  <si>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</si>
  <si>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</si>
  <si>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</si>
  <si>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</si>
  <si>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</si>
  <si>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</si>
  <si>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</si>
  <si>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</si>
  <si>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</si>
  <si>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</si>
  <si>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</si>
  <si>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</si>
  <si>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</si>
  <si>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</si>
  <si>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</si>
  <si>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</si>
  <si>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</si>
  <si>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</si>
  <si>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</si>
  <si>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</si>
  <si>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</si>
  <si>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</si>
  <si>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</si>
  <si>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</si>
  <si>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</si>
  <si>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</si>
  <si>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</si>
  <si>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</si>
  <si>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</si>
  <si>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</si>
  <si>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</si>
  <si>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</si>
  <si>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</si>
  <si>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</si>
  <si>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</si>
  <si>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</si>
  <si>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</si>
  <si>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</si>
  <si>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</si>
  <si>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</si>
  <si>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</si>
  <si>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</si>
  <si>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</si>
  <si>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</si>
  <si>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</si>
  <si>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</si>
  <si>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</si>
  <si>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</si>
  <si>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</si>
  <si>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</si>
  <si>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</si>
  <si>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</si>
  <si>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</si>
  <si>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</si>
  <si>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</si>
  <si>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</si>
  <si>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</si>
  <si>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</si>
  <si>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</si>
  <si>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</si>
  <si>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</si>
  <si>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</si>
  <si>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</si>
  <si>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</si>
  <si>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</si>
  <si>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</si>
  <si>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</si>
  <si>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</si>
  <si>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</si>
  <si>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</si>
  <si>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</si>
  <si>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</si>
  <si>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</si>
  <si>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</si>
  <si>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</si>
  <si>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</si>
  <si>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</si>
  <si>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</si>
  <si>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</si>
  <si>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</si>
  <si>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</si>
  <si>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</si>
  <si>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</si>
  <si>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</si>
  <si>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</si>
  <si>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</si>
  <si>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</si>
  <si>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</si>
  <si>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</si>
  <si>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</si>
  <si>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</si>
  <si>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</si>
  <si>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</si>
  <si>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</si>
  <si>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</si>
  <si>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</si>
  <si>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</si>
  <si>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</si>
  <si>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</si>
  <si>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</si>
  <si>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</si>
  <si>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</si>
  <si>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</si>
  <si>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</si>
  <si>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</si>
  <si>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</si>
  <si>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</si>
  <si>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</si>
  <si>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</si>
  <si>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</si>
  <si>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</si>
  <si>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</si>
  <si>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</si>
  <si>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</si>
  <si>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</si>
  <si>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</si>
  <si>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</si>
  <si>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</si>
  <si>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</si>
  <si>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</si>
  <si>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</si>
  <si>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</si>
  <si>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</si>
  <si>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</si>
  <si>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</si>
  <si>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</si>
  <si>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</si>
  <si>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</si>
  <si>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</si>
  <si>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</si>
  <si>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</si>
  <si>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</si>
  <si>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</si>
  <si>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</si>
  <si>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</si>
  <si>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</si>
  <si>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</si>
  <si>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</si>
  <si>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</si>
  <si>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</si>
  <si>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</si>
  <si>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</si>
  <si>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</si>
  <si>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</si>
  <si>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</si>
  <si>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</si>
  <si>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</si>
  <si>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</si>
  <si>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</si>
  <si>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</si>
  <si>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</si>
  <si>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</si>
  <si>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</si>
  <si>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</si>
  <si>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</si>
  <si>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</si>
  <si>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</si>
  <si>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</si>
  <si>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</si>
  <si>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</si>
  <si>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</si>
  <si>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</si>
  <si>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</si>
  <si>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</si>
  <si>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</si>
  <si>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</si>
  <si>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</si>
  <si>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</si>
  <si>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</si>
  <si>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</si>
  <si>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</si>
  <si>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</si>
  <si>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</si>
  <si>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</si>
  <si>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</si>
  <si>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</si>
  <si>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</si>
  <si>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</si>
  <si>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</si>
  <si>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</si>
  <si>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</si>
  <si>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</si>
  <si>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</si>
  <si>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</si>
  <si>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</si>
  <si>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</si>
  <si>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</si>
  <si>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</si>
  <si>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</si>
  <si>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</si>
  <si>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</si>
  <si>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</si>
  <si>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</si>
  <si>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</si>
  <si>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</si>
  <si>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</si>
  <si>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</si>
  <si>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</si>
  <si>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</si>
  <si>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</si>
  <si>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</si>
  <si>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</si>
  <si>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</si>
  <si>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</si>
  <si>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</si>
  <si>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</si>
  <si>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</si>
  <si>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</si>
  <si>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</si>
  <si>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</si>
  <si>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</si>
  <si>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</si>
  <si>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</si>
  <si>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</si>
  <si>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</si>
  <si>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</si>
  <si>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</si>
  <si>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</si>
  <si>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</si>
  <si>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</si>
  <si>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</si>
  <si>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</si>
  <si>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</si>
  <si>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</si>
  <si>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</si>
  <si>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</si>
  <si>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</si>
  <si>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</si>
  <si>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</si>
  <si>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</si>
  <si>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</si>
  <si>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</si>
  <si>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</si>
  <si>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</si>
  <si>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</si>
  <si>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</si>
  <si>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</si>
  <si>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</si>
  <si>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</si>
  <si>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</si>
  <si>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</si>
  <si>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</si>
  <si>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</si>
  <si>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</si>
  <si>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</si>
  <si>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</si>
  <si>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</si>
  <si>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</si>
  <si>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</si>
  <si>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</si>
  <si>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</si>
  <si>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</si>
  <si>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</si>
  <si>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</si>
  <si>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</si>
  <si>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</si>
  <si>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</si>
  <si>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</si>
  <si>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</si>
  <si>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</si>
  <si>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</si>
  <si>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</si>
  <si>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</si>
  <si>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</si>
  <si>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</si>
  <si>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</si>
  <si>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</si>
  <si>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</si>
  <si>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</si>
  <si>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</si>
  <si>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</si>
  <si>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</si>
  <si>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</si>
  <si>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</si>
  <si>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</si>
  <si>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</si>
  <si>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</si>
  <si>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</si>
  <si>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</si>
  <si>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</si>
  <si>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</si>
  <si>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</si>
  <si>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</si>
  <si>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</si>
  <si>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</si>
  <si>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</si>
  <si>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</si>
  <si>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</si>
  <si>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</si>
  <si>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</si>
  <si>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</si>
  <si>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</si>
  <si>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</si>
  <si>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</si>
  <si>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</si>
  <si>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</si>
  <si>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</si>
  <si>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</si>
  <si>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</si>
  <si>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</si>
  <si>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</si>
  <si>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</si>
  <si>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</si>
  <si>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</si>
  <si>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</si>
  <si>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</si>
  <si>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</si>
  <si>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</si>
  <si>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</si>
  <si>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</si>
  <si>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</si>
  <si>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</si>
  <si>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</si>
  <si>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</si>
  <si>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</si>
  <si>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</si>
  <si>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</si>
  <si>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</si>
  <si>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</si>
  <si>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</si>
  <si>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</si>
  <si>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</si>
  <si>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</si>
  <si>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</si>
  <si>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</si>
  <si>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</si>
  <si>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</si>
  <si>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</si>
  <si>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</si>
  <si>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</si>
  <si>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</si>
  <si>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</si>
  <si>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</si>
  <si>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</si>
  <si>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</si>
  <si>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</si>
  <si>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</si>
  <si>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</si>
  <si>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</si>
  <si>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</si>
  <si>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</si>
  <si>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</si>
  <si>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</si>
  <si>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</si>
  <si>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</si>
  <si>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</si>
  <si>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</si>
  <si>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</si>
  <si>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</si>
  <si>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</si>
  <si>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</si>
  <si>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</si>
  <si>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</si>
  <si>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</si>
  <si>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</si>
  <si>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</si>
  <si>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</si>
  <si>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</si>
  <si>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</si>
  <si>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</si>
  <si>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</si>
  <si>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</si>
  <si>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</si>
  <si>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</si>
  <si>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</si>
  <si>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</si>
  <si>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</si>
  <si>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</si>
  <si>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</si>
  <si>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</si>
  <si>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</si>
  <si>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</si>
  <si>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</si>
  <si>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</si>
  <si>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</si>
  <si>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</si>
  <si>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</si>
  <si>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</si>
  <si>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</si>
  <si>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</si>
  <si>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</si>
  <si>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</si>
  <si>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</si>
  <si>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</si>
  <si>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</si>
  <si>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</si>
  <si>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</si>
  <si>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</si>
  <si>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</si>
  <si>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</si>
  <si>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</si>
  <si>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</si>
  <si>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</si>
  <si>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</si>
  <si>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</si>
  <si>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</si>
  <si>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</si>
  <si>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</si>
  <si>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</si>
  <si>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</si>
  <si>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</si>
  <si>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</si>
  <si>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</si>
  <si>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</si>
  <si>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</si>
  <si>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</si>
  <si>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</si>
  <si>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</si>
  <si>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</si>
  <si>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</si>
  <si>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</si>
  <si>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</si>
  <si>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</si>
  <si>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</si>
  <si>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</si>
  <si>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</si>
  <si>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</si>
  <si>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</si>
  <si>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</si>
  <si>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</si>
  <si>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</si>
  <si>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</si>
  <si>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</si>
  <si>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</si>
  <si>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</si>
  <si>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</si>
  <si>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</si>
  <si>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</si>
  <si>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</si>
  <si>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</si>
  <si>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</si>
  <si>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</si>
  <si>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</si>
  <si>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</si>
  <si>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</si>
  <si>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</si>
  <si>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</si>
  <si>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</si>
  <si>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</si>
  <si>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</si>
  <si>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</si>
  <si>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</si>
  <si>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</si>
  <si>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</si>
  <si>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</si>
  <si>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</si>
  <si>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</si>
  <si>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</si>
  <si>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</si>
  <si>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</si>
  <si>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</si>
  <si>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</si>
  <si>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</si>
  <si>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</si>
  <si>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</si>
  <si>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</si>
  <si>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</si>
  <si>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</si>
  <si>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</si>
  <si>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</si>
  <si>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</si>
  <si>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</si>
  <si>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</si>
  <si>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</si>
  <si>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</si>
  <si>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</si>
  <si>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</si>
  <si>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</si>
  <si>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</si>
  <si>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</si>
  <si>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</si>
  <si>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</si>
  <si>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</si>
  <si>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</si>
  <si>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</si>
  <si>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</si>
  <si>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</si>
  <si>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</si>
  <si>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</si>
  <si>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</si>
  <si>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</si>
  <si>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</si>
  <si>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</si>
  <si>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</si>
  <si>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</si>
  <si>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</si>
  <si>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</si>
  <si>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</si>
  <si>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</si>
  <si>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</si>
  <si>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</si>
  <si>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</si>
  <si>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</si>
  <si>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</si>
  <si>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</si>
  <si>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</si>
  <si>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</si>
  <si>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</si>
  <si>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</si>
  <si>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</si>
  <si>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</si>
  <si>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</si>
  <si>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</si>
  <si>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</si>
  <si>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</si>
  <si>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</si>
  <si>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</si>
  <si>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</si>
  <si>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</si>
  <si>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</si>
  <si>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</si>
  <si>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</si>
  <si>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</si>
  <si>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</si>
  <si>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</si>
  <si>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</si>
  <si>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</si>
  <si>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</si>
  <si>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</si>
  <si>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</si>
  <si>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</si>
  <si>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</si>
  <si>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</si>
  <si>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</si>
  <si>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</si>
  <si>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</si>
  <si>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</si>
  <si>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</si>
  <si>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</si>
  <si>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</si>
  <si>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</si>
  <si>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</si>
  <si>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</si>
  <si>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</si>
  <si>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</si>
  <si>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</si>
  <si>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</si>
  <si>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</si>
  <si>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</si>
  <si>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</si>
  <si>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</si>
  <si>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</si>
  <si>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</si>
  <si>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</si>
  <si>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</si>
  <si>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</si>
  <si>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</si>
  <si>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</si>
  <si>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</si>
  <si>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</si>
  <si>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</si>
  <si>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</si>
  <si>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</si>
  <si>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</si>
  <si>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</si>
  <si>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</si>
  <si>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</si>
  <si>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</si>
  <si>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</si>
  <si>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</si>
  <si>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</si>
  <si>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</si>
  <si>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</si>
  <si>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</si>
  <si>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</si>
  <si>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</si>
  <si>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</si>
  <si>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</si>
  <si>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</si>
  <si>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</si>
  <si>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</si>
  <si>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</si>
  <si>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</si>
  <si>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</si>
  <si>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</si>
  <si>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</si>
  <si>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</si>
  <si>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</si>
  <si>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</si>
  <si>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</si>
  <si>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</si>
  <si>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</si>
  <si>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</si>
  <si>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</si>
  <si>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</si>
  <si>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</si>
  <si>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</si>
  <si>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</si>
  <si>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</si>
  <si>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</si>
  <si>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</si>
  <si>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</si>
  <si>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</si>
  <si>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</si>
  <si>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</si>
  <si>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</si>
  <si>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</si>
  <si>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</si>
  <si>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</si>
  <si>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</si>
  <si>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</si>
  <si>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</si>
  <si>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</si>
  <si>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</si>
  <si>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</si>
  <si>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</si>
  <si>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</si>
  <si>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</si>
  <si>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</si>
  <si>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</si>
  <si>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</si>
  <si>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</si>
  <si>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</si>
  <si>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</si>
  <si>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</si>
  <si>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</si>
  <si>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</si>
  <si>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</si>
  <si>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</si>
  <si>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</si>
  <si>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</si>
  <si>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</si>
  <si>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</si>
  <si>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</si>
  <si>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</si>
  <si>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</si>
  <si>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</si>
  <si>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</si>
  <si>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</si>
  <si>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</si>
  <si>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</si>
  <si>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</si>
  <si>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</si>
  <si>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</si>
  <si>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</si>
  <si>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</si>
  <si>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</si>
  <si>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</si>
  <si>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</si>
  <si>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</si>
  <si>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</si>
  <si>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</si>
  <si>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</si>
  <si>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</si>
  <si>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</si>
  <si>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</si>
  <si>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</si>
  <si>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</si>
  <si>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</si>
  <si>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</si>
  <si>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</si>
  <si>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</si>
  <si>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</si>
  <si>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</si>
  <si>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</si>
  <si>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</si>
  <si>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</si>
  <si>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</si>
  <si>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</si>
  <si>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</si>
  <si>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</si>
  <si>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</si>
  <si>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</si>
  <si>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</si>
  <si>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</si>
  <si>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</si>
  <si>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</si>
  <si>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</si>
  <si>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</si>
  <si>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</si>
  <si>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</si>
  <si>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</si>
  <si>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</si>
  <si>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</si>
  <si>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</si>
  <si>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</si>
  <si>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</si>
  <si>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</si>
  <si>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</si>
  <si>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</si>
  <si>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</si>
  <si>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</si>
  <si>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</si>
  <si>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</si>
  <si>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</si>
  <si>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</si>
  <si>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</si>
  <si>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</si>
  <si>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</si>
  <si>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</si>
  <si>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</si>
  <si>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</si>
  <si>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</si>
  <si>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</si>
  <si>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</si>
  <si>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</si>
  <si>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</si>
  <si>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</si>
  <si>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</si>
  <si>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</si>
  <si>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</si>
  <si>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</si>
  <si>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</si>
  <si>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</si>
  <si>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</si>
  <si>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</si>
  <si>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</si>
  <si>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</si>
  <si>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</si>
  <si>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</si>
  <si>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</si>
  <si>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</si>
  <si>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</si>
  <si>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</si>
  <si>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</si>
  <si>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</si>
  <si>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</si>
  <si>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</si>
  <si>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</si>
  <si>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</si>
  <si>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</si>
  <si>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</si>
  <si>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</si>
  <si>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</si>
  <si>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</si>
  <si>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</si>
  <si>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</si>
  <si>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</si>
  <si>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</si>
  <si>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</si>
  <si>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</si>
  <si>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</si>
  <si>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</si>
  <si>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</si>
  <si>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</si>
  <si>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</si>
  <si>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</si>
  <si>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</si>
  <si>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</si>
  <si>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</si>
  <si>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</si>
  <si>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</si>
  <si>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</si>
  <si>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</si>
  <si>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</si>
  <si>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</si>
  <si>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</si>
  <si>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</si>
  <si>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</si>
  <si>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</si>
  <si>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</si>
  <si>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</si>
  <si>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</si>
  <si>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</si>
  <si>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</si>
  <si>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</si>
  <si>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</si>
  <si>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</si>
  <si>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</si>
  <si>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</si>
  <si>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</si>
  <si>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</si>
  <si>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</si>
  <si>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</si>
  <si>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</si>
  <si>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</si>
  <si>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</si>
  <si>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</si>
  <si>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</si>
  <si>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</si>
  <si>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</si>
  <si>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</si>
  <si>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</si>
  <si>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</si>
  <si>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</si>
  <si>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</si>
  <si>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</si>
  <si>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</si>
  <si>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</si>
  <si>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</si>
  <si>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</si>
  <si>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</si>
  <si>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</si>
  <si>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</si>
  <si>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</si>
  <si>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</si>
  <si>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</si>
  <si>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</si>
  <si>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</si>
  <si>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</si>
  <si>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</si>
  <si>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</si>
  <si>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</si>
  <si>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</si>
  <si>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</si>
  <si>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</si>
  <si>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</si>
  <si>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</si>
  <si>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</si>
  <si>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</si>
  <si>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</si>
  <si>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</si>
  <si>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</si>
  <si>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</si>
  <si>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</si>
  <si>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</si>
  <si>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</si>
  <si>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</si>
  <si>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</si>
  <si>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</si>
  <si>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</si>
  <si>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</si>
  <si>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</si>
  <si>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</si>
  <si>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</si>
  <si>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</si>
  <si>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</si>
  <si>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</si>
  <si>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</si>
  <si>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</si>
  <si>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</si>
  <si>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</si>
  <si>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</si>
  <si>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</si>
  <si>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</si>
  <si>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</si>
  <si>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</si>
  <si>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</si>
  <si>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</si>
  <si>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</si>
  <si>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</si>
  <si>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</si>
  <si>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</si>
  <si>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</si>
  <si>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</si>
  <si>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</si>
  <si>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</si>
  <si>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</si>
  <si>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</si>
  <si>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</si>
  <si>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</si>
  <si>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</si>
  <si>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</si>
  <si>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</si>
  <si>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</si>
  <si>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</si>
  <si>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</si>
  <si>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</si>
  <si>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</si>
  <si>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</si>
  <si>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</si>
  <si>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</si>
  <si>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</si>
  <si>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</si>
  <si>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</si>
  <si>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</si>
  <si>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</si>
  <si>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</si>
  <si>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</si>
  <si>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</si>
  <si>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</si>
  <si>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</si>
  <si>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</si>
  <si>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</si>
  <si>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</si>
  <si>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</si>
  <si>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</si>
  <si>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</si>
  <si>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</si>
  <si>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</si>
  <si>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</si>
  <si>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</si>
  <si>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</si>
  <si>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</si>
  <si>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</si>
  <si>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</si>
  <si>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</si>
  <si>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</si>
  <si>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</si>
  <si>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</si>
  <si>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</si>
  <si>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</si>
  <si>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</si>
  <si>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</si>
  <si>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</si>
  <si>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</si>
  <si>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</si>
  <si>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</si>
  <si>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</si>
  <si>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</si>
  <si>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</si>
  <si>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</si>
  <si>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</si>
  <si>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</si>
  <si>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</si>
  <si>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</si>
  <si>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</si>
  <si>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</si>
  <si>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</si>
  <si>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</si>
  <si>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</si>
  <si>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</si>
  <si>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</si>
  <si>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</si>
  <si>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</si>
  <si>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</si>
  <si>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</si>
  <si>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</si>
  <si>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</si>
  <si>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</si>
  <si>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</si>
  <si>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</si>
  <si>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</si>
  <si>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</si>
  <si>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</si>
  <si>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</si>
  <si>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</si>
  <si>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</si>
  <si>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</si>
  <si>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</si>
  <si>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</si>
  <si>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</si>
  <si>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</si>
  <si>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</si>
  <si>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</si>
  <si>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</si>
  <si>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</si>
  <si>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</si>
  <si>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</si>
  <si>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</si>
  <si>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</si>
  <si>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</si>
  <si>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</si>
  <si>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</si>
  <si>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</si>
  <si>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</si>
  <si>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</si>
  <si>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</si>
  <si>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</si>
  <si>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</si>
  <si>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</si>
  <si>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</si>
  <si>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</si>
  <si>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</si>
  <si>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</si>
  <si>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</si>
  <si>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</si>
  <si>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</si>
  <si>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</si>
  <si>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</si>
  <si>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</si>
  <si>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</si>
  <si>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</si>
  <si>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</si>
  <si>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</si>
  <si>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</si>
  <si>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</si>
  <si>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</si>
  <si>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</si>
  <si>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</si>
  <si>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</si>
  <si>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</si>
  <si>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</si>
  <si>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</si>
  <si>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</si>
  <si>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</si>
  <si>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</si>
  <si>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</si>
  <si>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</si>
  <si>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</si>
  <si>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</si>
  <si>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</si>
  <si>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</si>
  <si>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</si>
  <si>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</si>
  <si>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</si>
  <si>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</si>
  <si>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</si>
  <si>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</si>
  <si>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</si>
  <si>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</si>
  <si>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</si>
  <si>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</si>
  <si>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</si>
  <si>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</si>
  <si>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</si>
  <si>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</si>
  <si>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</si>
  <si>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</si>
  <si>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</si>
  <si>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</si>
  <si>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</si>
  <si>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</si>
  <si>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</si>
  <si>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</si>
  <si>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</si>
  <si>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</si>
  <si>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</si>
  <si>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</si>
  <si>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</si>
  <si>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</si>
  <si>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</si>
  <si>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</si>
  <si>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</si>
  <si>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</si>
  <si>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</si>
  <si>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</si>
  <si>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</si>
  <si>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</si>
  <si>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</si>
  <si>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</si>
  <si>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</si>
  <si>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</si>
  <si>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</si>
  <si>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</si>
  <si>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</si>
  <si>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</si>
  <si>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</si>
  <si>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</si>
  <si>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</si>
  <si>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</si>
  <si>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</si>
  <si>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</si>
  <si>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</si>
  <si>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</si>
  <si>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</si>
  <si>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</si>
  <si>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</si>
  <si>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</si>
  <si>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</si>
  <si>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</si>
  <si>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</si>
  <si>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</si>
  <si>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</si>
  <si>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</si>
  <si>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</si>
  <si>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</si>
  <si>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</si>
  <si>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</si>
  <si>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</si>
  <si>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</si>
  <si>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</si>
  <si>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</si>
  <si>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</si>
  <si>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</si>
  <si>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</si>
  <si>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</si>
  <si>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</si>
  <si>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</si>
  <si>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</si>
  <si>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</si>
  <si>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</si>
  <si>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</si>
  <si>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</si>
  <si>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</si>
  <si>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</si>
  <si>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</si>
  <si>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</si>
  <si>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</si>
  <si>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</si>
  <si>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</si>
  <si>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</si>
  <si>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</si>
  <si>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</si>
  <si>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</si>
  <si>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</si>
  <si>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</si>
  <si>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</si>
  <si>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</si>
  <si>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</si>
  <si>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</si>
  <si>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</si>
  <si>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</si>
  <si>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</si>
  <si>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</si>
  <si>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</si>
  <si>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</si>
  <si>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</si>
  <si>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</si>
  <si>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</si>
  <si>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</si>
  <si>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</si>
  <si>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</si>
  <si>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</si>
  <si>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</si>
  <si>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</si>
  <si>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</si>
  <si>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</si>
  <si>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</si>
  <si>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</si>
  <si>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</si>
  <si>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</si>
  <si>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</si>
  <si>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</si>
  <si>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</si>
  <si>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</si>
  <si>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</si>
  <si>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</si>
  <si>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</si>
  <si>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</si>
  <si>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</si>
  <si>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</si>
  <si>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</si>
  <si>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</si>
  <si>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</si>
  <si>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</si>
  <si>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</si>
  <si>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</si>
  <si>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</si>
  <si>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</si>
  <si>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</si>
  <si>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</si>
  <si>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</si>
  <si>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</si>
  <si>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</si>
  <si>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</si>
  <si>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</si>
  <si>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</si>
  <si>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</si>
  <si>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</si>
  <si>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</si>
  <si>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</si>
  <si>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</si>
  <si>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</si>
  <si>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</si>
  <si>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</si>
  <si>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</si>
  <si>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</si>
  <si>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</si>
  <si>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</si>
  <si>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</si>
  <si>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</si>
  <si>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</si>
  <si>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</si>
  <si>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</si>
  <si>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</si>
  <si>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</si>
  <si>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</si>
  <si>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</si>
  <si>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</si>
  <si>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</si>
  <si>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</si>
  <si>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</si>
  <si>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</si>
  <si>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</si>
  <si>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</si>
  <si>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</si>
  <si>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</si>
  <si>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</si>
  <si>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</si>
  <si>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</si>
  <si>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</si>
  <si>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</si>
  <si>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</si>
  <si>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</si>
  <si>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</si>
  <si>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</si>
  <si>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</si>
  <si>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</si>
  <si>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</si>
  <si>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</si>
  <si>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</si>
  <si>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</si>
  <si>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</si>
  <si>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</si>
  <si>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</si>
  <si>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</si>
  <si>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</si>
  <si>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</si>
  <si>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</si>
  <si>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</si>
  <si>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</si>
  <si>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</si>
  <si>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</si>
  <si>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</si>
  <si>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</si>
  <si>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</si>
  <si>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</si>
  <si>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</si>
  <si>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</si>
  <si>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</si>
  <si>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</si>
  <si>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</si>
  <si>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</si>
  <si>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</si>
  <si>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</si>
  <si>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</si>
  <si>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</si>
  <si>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</si>
  <si>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</si>
  <si>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</si>
  <si>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</si>
  <si>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</si>
  <si>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</si>
  <si>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</si>
  <si>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</si>
  <si>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</si>
  <si>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</si>
  <si>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</si>
  <si>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</si>
  <si>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</si>
  <si>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</si>
  <si>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</si>
  <si>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</si>
  <si>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</si>
  <si>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</si>
  <si>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</si>
  <si>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</si>
  <si>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</si>
  <si>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</si>
  <si>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</si>
  <si>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</si>
  <si>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</si>
  <si>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</si>
  <si>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</si>
  <si>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</si>
  <si>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</si>
  <si>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</si>
  <si>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</si>
  <si>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</si>
  <si>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</si>
  <si>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</si>
  <si>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</si>
  <si>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</si>
  <si>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</si>
  <si>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</si>
  <si>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</si>
  <si>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</si>
  <si>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</si>
  <si>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</si>
  <si>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</si>
  <si>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</si>
  <si>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</si>
  <si>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</si>
  <si>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</si>
  <si>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</si>
  <si>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</si>
  <si>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</si>
  <si>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</si>
  <si>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</si>
  <si>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</si>
  <si>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</si>
  <si>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</si>
  <si>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</si>
  <si>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</si>
  <si>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</si>
  <si>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</si>
  <si>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</si>
  <si>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</si>
  <si>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</si>
  <si>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</si>
  <si>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</si>
  <si>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</si>
  <si>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</si>
  <si>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</si>
  <si>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</si>
  <si>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</si>
  <si>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</si>
  <si>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</si>
  <si>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</si>
  <si>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</si>
  <si>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</si>
  <si>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</si>
  <si>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</si>
  <si>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</si>
  <si>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</si>
  <si>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</si>
  <si>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</si>
  <si>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</si>
  <si>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</si>
  <si>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</si>
  <si>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</si>
  <si>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</si>
  <si>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</si>
  <si>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</si>
  <si>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</si>
  <si>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</si>
  <si>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</si>
  <si>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</si>
  <si>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</si>
  <si>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</si>
  <si>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</si>
  <si>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</si>
  <si>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</si>
  <si>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</si>
  <si>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</si>
  <si>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</si>
  <si>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</si>
  <si>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</si>
  <si>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</si>
  <si>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</si>
  <si>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</si>
  <si>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</si>
  <si>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</si>
  <si>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</si>
  <si>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</si>
  <si>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</si>
  <si>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</si>
  <si>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</si>
  <si>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</si>
  <si>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</si>
  <si>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</si>
  <si>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</si>
  <si>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</si>
  <si>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</si>
  <si>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</si>
  <si>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</si>
  <si>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</si>
  <si>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</si>
  <si>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</si>
  <si>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</si>
  <si>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</si>
  <si>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</si>
  <si>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</si>
  <si>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</si>
  <si>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</si>
  <si>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</si>
  <si>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</si>
  <si>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</si>
  <si>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</si>
  <si>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</si>
  <si>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</si>
  <si>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</si>
  <si>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</si>
  <si>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</si>
  <si>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</si>
  <si>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</si>
  <si>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</si>
  <si>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</si>
  <si>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</si>
  <si>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</si>
  <si>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</si>
  <si>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</si>
  <si>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</si>
  <si>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</si>
  <si>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</si>
  <si>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</si>
  <si>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</si>
  <si>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</si>
  <si>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</si>
  <si>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</si>
  <si>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</si>
  <si>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</si>
  <si>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</si>
  <si>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</si>
  <si>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</si>
  <si>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</si>
  <si>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</si>
  <si>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</si>
  <si>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</si>
  <si>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</si>
  <si>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</si>
  <si>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</si>
  <si>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</si>
  <si>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</si>
  <si>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</si>
  <si>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</si>
  <si>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</si>
  <si>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</si>
  <si>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</si>
  <si>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</si>
  <si>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</si>
  <si>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</si>
  <si>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</si>
  <si>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</si>
  <si>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</si>
  <si>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</si>
  <si>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</si>
  <si>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</si>
  <si>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</si>
  <si>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</si>
  <si>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</si>
  <si>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</si>
  <si>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</si>
  <si>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</si>
  <si>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</si>
  <si>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</si>
  <si>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</si>
  <si>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</si>
  <si>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</si>
  <si>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</si>
  <si>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</si>
  <si>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</si>
  <si>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</si>
  <si>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</si>
  <si>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</si>
  <si>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</si>
  <si>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</si>
  <si>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</si>
  <si>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</si>
  <si>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</si>
  <si>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</si>
  <si>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</si>
  <si>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</si>
  <si>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</si>
  <si>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</si>
  <si>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</si>
  <si>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</si>
  <si>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</si>
  <si>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</si>
  <si>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</si>
  <si>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</si>
  <si>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</si>
  <si>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</si>
  <si>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</si>
  <si>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</si>
  <si>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</si>
  <si>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</si>
  <si>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</si>
  <si>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</si>
  <si>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</si>
  <si>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</si>
  <si>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</si>
  <si>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</si>
  <si>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</si>
  <si>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</si>
  <si>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</si>
  <si>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</si>
  <si>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</si>
  <si>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</si>
  <si>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</si>
  <si>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</si>
  <si>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</si>
  <si>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</si>
  <si>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</si>
  <si>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</si>
  <si>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</si>
  <si>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</si>
  <si>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</si>
  <si>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</si>
  <si>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</si>
  <si>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</si>
  <si>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</si>
  <si>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</si>
  <si>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</si>
  <si>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</si>
  <si>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</si>
  <si>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</si>
  <si>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</si>
  <si>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</si>
  <si>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</si>
  <si>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</si>
  <si>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</si>
  <si>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</si>
  <si>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</si>
  <si>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</si>
  <si>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</si>
  <si>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</si>
  <si>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</si>
  <si>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</si>
  <si>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</si>
  <si>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</si>
  <si>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</si>
  <si>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</si>
  <si>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</si>
  <si>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</si>
  <si>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</si>
  <si>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</si>
  <si>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</si>
  <si>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</si>
  <si>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</si>
  <si>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</si>
  <si>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</si>
  <si>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</si>
  <si>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</si>
  <si>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</si>
  <si>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</si>
  <si>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</si>
  <si>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</si>
  <si>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</si>
  <si>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</si>
  <si>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</si>
  <si>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</si>
  <si>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</si>
  <si>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</si>
  <si>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</si>
  <si>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</si>
  <si>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</si>
  <si>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</si>
  <si>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</si>
  <si>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</si>
  <si>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</si>
  <si>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</si>
  <si>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</si>
  <si>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</si>
  <si>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</si>
  <si>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</si>
  <si>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</si>
  <si>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</si>
  <si>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</si>
  <si>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</si>
  <si>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</si>
  <si>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</si>
  <si>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</si>
  <si>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</si>
  <si>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</si>
  <si>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</si>
  <si>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</si>
  <si>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</si>
  <si>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</si>
  <si>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</si>
  <si>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</si>
  <si>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</si>
  <si>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</si>
  <si>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</si>
  <si>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</si>
  <si>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</si>
  <si>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</si>
  <si>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</si>
  <si>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</si>
  <si>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</si>
  <si>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</si>
  <si>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</si>
  <si>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</si>
  <si>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</si>
  <si>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</si>
  <si>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</si>
  <si>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</si>
  <si>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</si>
  <si>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</si>
  <si>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</si>
  <si>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</si>
  <si>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</si>
  <si>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</si>
  <si>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</si>
  <si>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</si>
  <si>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</si>
  <si>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</si>
  <si>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</si>
  <si>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</si>
  <si>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</si>
  <si>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</si>
  <si>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</si>
  <si>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</si>
  <si>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</si>
  <si>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</si>
  <si>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</si>
  <si>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</si>
  <si>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</si>
  <si>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</si>
  <si>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</si>
  <si>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</si>
  <si>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</si>
  <si>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</si>
  <si>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</si>
  <si>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</si>
  <si>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</si>
  <si>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</si>
  <si>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</si>
  <si>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</si>
  <si>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</si>
  <si>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</si>
  <si>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</si>
  <si>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</si>
  <si>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</si>
  <si>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</si>
  <si>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</si>
  <si>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</si>
  <si>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</si>
  <si>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</si>
  <si>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</si>
  <si>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</si>
  <si>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</si>
  <si>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</si>
  <si>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</si>
  <si>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</si>
  <si>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</si>
  <si>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</si>
  <si>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</si>
  <si>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</si>
  <si>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</si>
  <si>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</si>
  <si>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</si>
  <si>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</si>
  <si>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</si>
  <si>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</si>
  <si>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</si>
  <si>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</si>
  <si>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</si>
  <si>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</si>
  <si>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</si>
  <si>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</si>
  <si>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</si>
  <si>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</si>
  <si>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</si>
  <si>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</si>
  <si>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</si>
  <si>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</si>
  <si>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</si>
  <si>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</si>
  <si>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</si>
  <si>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</si>
  <si>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</si>
  <si>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</si>
  <si>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</si>
  <si>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</si>
  <si>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</si>
  <si>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</si>
  <si>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</si>
  <si>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</si>
  <si>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</si>
  <si>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</si>
  <si>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</si>
  <si>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</si>
  <si>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</si>
  <si>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</si>
  <si>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</si>
  <si>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</si>
  <si>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</si>
  <si>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</si>
  <si>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</si>
  <si>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</si>
  <si>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</si>
  <si>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</si>
  <si>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</si>
  <si>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</si>
  <si>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</si>
  <si>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</si>
  <si>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</si>
  <si>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</si>
  <si>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</si>
  <si>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</si>
  <si>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</si>
  <si>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</si>
  <si>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</si>
  <si>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</si>
  <si>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</si>
  <si>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</si>
  <si>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</si>
  <si>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</si>
  <si>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</si>
  <si>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</si>
  <si>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</si>
  <si>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</si>
  <si>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</si>
  <si>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</si>
  <si>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</si>
  <si>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</si>
  <si>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</si>
  <si>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</si>
  <si>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</si>
  <si>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</si>
  <si>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</si>
  <si>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</si>
  <si>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</si>
  <si>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</si>
  <si>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</si>
  <si>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</si>
  <si>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</si>
  <si>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</si>
  <si>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</si>
  <si>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</si>
  <si>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</si>
  <si>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</si>
  <si>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</si>
  <si>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</si>
  <si>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</si>
  <si>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</si>
  <si>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</si>
  <si>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</si>
  <si>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</si>
  <si>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</si>
  <si>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</si>
  <si>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</si>
  <si>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</si>
  <si>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</si>
  <si>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</si>
  <si>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</si>
  <si>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</si>
  <si>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</si>
  <si>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</si>
  <si>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</si>
  <si>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</si>
  <si>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</si>
  <si>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</si>
  <si>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</si>
  <si>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</si>
  <si>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</si>
  <si>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</si>
  <si>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</si>
  <si>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</si>
  <si>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</si>
  <si>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</si>
  <si>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</si>
  <si>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</si>
  <si>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</si>
  <si>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</si>
  <si>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</si>
  <si>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</si>
  <si>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</si>
  <si>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</si>
  <si>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</si>
  <si>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</si>
  <si>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</si>
  <si>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</si>
  <si>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</si>
  <si>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</si>
  <si>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</si>
  <si>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</si>
  <si>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</si>
  <si>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</si>
  <si>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</si>
  <si>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</si>
  <si>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</si>
  <si>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</si>
  <si>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</si>
  <si>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</si>
  <si>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</si>
  <si>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</si>
  <si>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</si>
  <si>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</si>
  <si>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</si>
  <si>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</si>
  <si>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</si>
  <si>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</si>
  <si>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</si>
  <si>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</si>
  <si>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</si>
  <si>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</si>
  <si>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</si>
  <si>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</si>
  <si>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</si>
  <si>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</si>
  <si>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</si>
  <si>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</si>
  <si>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</si>
  <si>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</si>
  <si>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</si>
  <si>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</si>
  <si>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</si>
  <si>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</si>
  <si>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</si>
  <si>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</si>
  <si>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</si>
  <si>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</si>
  <si>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</si>
  <si>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</si>
  <si>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</si>
  <si>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</si>
  <si>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</si>
  <si>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</si>
  <si>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</si>
  <si>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</si>
  <si>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</si>
  <si>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</si>
  <si>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</si>
  <si>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</si>
  <si>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</si>
  <si>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</si>
  <si>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</si>
  <si>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</si>
  <si>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</si>
  <si>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</si>
  <si>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</si>
  <si>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</si>
  <si>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</si>
  <si>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</si>
  <si>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</si>
  <si>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</si>
  <si>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</si>
  <si>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</si>
  <si>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</si>
  <si>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</si>
  <si>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</si>
  <si>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</si>
  <si>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</si>
  <si>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</si>
  <si>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</si>
  <si>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</si>
  <si>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</si>
  <si>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</si>
  <si>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</si>
  <si>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</si>
  <si>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</si>
  <si>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</si>
  <si>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</si>
  <si>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</si>
  <si>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</si>
  <si>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</si>
  <si>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</si>
  <si>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</si>
  <si>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</si>
  <si>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</si>
  <si>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</si>
  <si>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</si>
  <si>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</si>
  <si>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</si>
  <si>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</si>
  <si>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</si>
  <si>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</si>
  <si>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</si>
  <si>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</si>
  <si>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</si>
  <si>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</si>
  <si>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</si>
  <si>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</si>
  <si>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</si>
  <si>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</si>
  <si>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</si>
  <si>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</si>
  <si>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</si>
  <si>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</si>
  <si>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</si>
  <si>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</si>
  <si>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</si>
  <si>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</si>
  <si>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</si>
  <si>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</si>
  <si>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</si>
  <si>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</si>
  <si>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</si>
  <si>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</si>
  <si>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</si>
  <si>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</si>
  <si>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</si>
  <si>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</si>
  <si>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</si>
  <si>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</si>
  <si>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</si>
  <si>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</si>
  <si>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</si>
  <si>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</si>
  <si>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</si>
  <si>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</si>
  <si>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</si>
  <si>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</si>
  <si>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</si>
  <si>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</si>
  <si>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</si>
  <si>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</si>
  <si>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</si>
  <si>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</si>
  <si>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</si>
  <si>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</si>
  <si>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</si>
  <si>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</si>
  <si>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</si>
  <si>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</si>
  <si>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</si>
  <si>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</si>
  <si>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</si>
  <si>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</si>
  <si>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</si>
  <si>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</si>
  <si>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</si>
  <si>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</si>
  <si>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</si>
  <si>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</si>
  <si>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</si>
  <si>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</si>
  <si>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</si>
  <si>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</si>
  <si>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</si>
  <si>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</si>
  <si>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</si>
  <si>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</si>
  <si>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</si>
  <si>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</si>
  <si>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</si>
  <si>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</si>
  <si>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</si>
  <si>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</si>
  <si>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</si>
  <si>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</si>
  <si>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</si>
  <si>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</si>
  <si>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</si>
  <si>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</si>
  <si>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</si>
  <si>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</si>
  <si>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</si>
  <si>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</si>
  <si>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</si>
  <si>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</si>
  <si>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</si>
  <si>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</si>
  <si>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</si>
  <si>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</si>
  <si>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</si>
  <si>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</si>
  <si>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</si>
  <si>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</si>
  <si>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</si>
  <si>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</si>
  <si>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</si>
  <si>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</si>
  <si>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</si>
  <si>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</si>
  <si>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</si>
  <si>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</si>
  <si>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</si>
  <si>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</si>
  <si>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</si>
  <si>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</si>
  <si>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</si>
  <si>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</si>
  <si>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</si>
  <si>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</si>
  <si>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</si>
  <si>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</si>
  <si>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</si>
  <si>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</si>
  <si>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</si>
  <si>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</si>
  <si>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</si>
  <si>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</si>
  <si>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</si>
  <si>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</si>
  <si>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</si>
  <si>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</si>
  <si>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</si>
  <si>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</si>
  <si>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</si>
  <si>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</si>
  <si>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</si>
  <si>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</si>
  <si>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</si>
  <si>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</si>
  <si>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</si>
  <si>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</si>
  <si>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</si>
  <si>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</si>
  <si>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</si>
  <si>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</si>
  <si>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</si>
  <si>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</si>
  <si>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</si>
  <si>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</si>
  <si>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</si>
  <si>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</si>
  <si>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</si>
  <si>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</si>
  <si>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</si>
  <si>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</si>
  <si>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</si>
  <si>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</si>
  <si>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</si>
  <si>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</si>
  <si>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</si>
  <si>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</si>
  <si>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</si>
  <si>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</si>
  <si>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</si>
  <si>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</si>
  <si>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</si>
  <si>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</si>
  <si>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</si>
  <si>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</si>
  <si>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</si>
  <si>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</si>
  <si>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</si>
  <si>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</si>
  <si>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</si>
  <si>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</si>
  <si>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</si>
  <si>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</si>
  <si>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</si>
  <si>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</si>
  <si>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</si>
  <si>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</si>
  <si>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</si>
  <si>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</si>
  <si>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</si>
  <si>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</si>
  <si>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</si>
  <si>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</si>
  <si>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</si>
  <si>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</si>
  <si>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</si>
  <si>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</si>
  <si>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</si>
  <si>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</si>
  <si>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</si>
  <si>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</si>
  <si>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</si>
  <si>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</si>
  <si>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</si>
  <si>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</si>
  <si>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</si>
  <si>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</si>
  <si>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</si>
  <si>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</si>
  <si>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</si>
  <si>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</si>
  <si>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</si>
  <si>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</si>
  <si>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</si>
  <si>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</si>
  <si>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</si>
  <si>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</si>
  <si>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</si>
  <si>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</si>
  <si>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</si>
  <si>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</si>
  <si>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</si>
  <si>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</si>
  <si>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</si>
  <si>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</si>
  <si>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</si>
  <si>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</si>
  <si>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</si>
  <si>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</si>
  <si>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</si>
  <si>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</si>
  <si>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</si>
  <si>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</si>
  <si>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</si>
  <si>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</si>
  <si>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</si>
  <si>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</si>
  <si>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</si>
  <si>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</si>
  <si>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</si>
  <si>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</si>
  <si>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</si>
  <si>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</si>
  <si>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</si>
  <si>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</si>
  <si>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</si>
  <si>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</si>
  <si>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</si>
  <si>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</si>
  <si>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</si>
  <si>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</si>
  <si>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</si>
  <si>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</si>
  <si>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</si>
  <si>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</si>
  <si>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</si>
  <si>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</si>
  <si>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</si>
  <si>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</si>
  <si>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</si>
  <si>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</si>
  <si>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</si>
  <si>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</si>
  <si>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</si>
  <si>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</si>
  <si>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</si>
  <si>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</si>
  <si>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</si>
  <si>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</si>
  <si>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</si>
  <si>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</si>
  <si>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</si>
  <si>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</si>
  <si>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</si>
  <si>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</si>
  <si>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</si>
  <si>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</si>
  <si>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</si>
  <si>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</si>
  <si>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</si>
  <si>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</si>
  <si>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</si>
  <si>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</si>
  <si>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</si>
  <si>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</si>
  <si>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</si>
  <si>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</si>
  <si>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</si>
  <si>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</si>
  <si>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</si>
  <si>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</si>
  <si>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</si>
  <si>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</si>
  <si>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</si>
  <si>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</si>
  <si>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</si>
  <si>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</si>
  <si>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</si>
  <si>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</si>
  <si>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</si>
  <si>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</si>
  <si>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</si>
  <si>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</si>
  <si>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</si>
  <si>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</si>
  <si>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</si>
  <si>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</si>
  <si>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</si>
  <si>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</si>
  <si>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</si>
  <si>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</si>
  <si>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</si>
  <si>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</si>
  <si>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</si>
  <si>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</si>
  <si>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</si>
  <si>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</si>
  <si>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</si>
  <si>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</si>
  <si>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</si>
  <si>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</si>
  <si>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</si>
  <si>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</si>
  <si>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</si>
  <si>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</si>
  <si>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</si>
  <si>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</si>
  <si>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</si>
  <si>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</si>
  <si>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</si>
  <si>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</si>
  <si>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</si>
  <si>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</si>
  <si>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</si>
  <si>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</si>
  <si>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</si>
  <si>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</si>
  <si>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</si>
  <si>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</si>
  <si>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</si>
  <si>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</si>
  <si>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</si>
  <si>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</si>
  <si>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</si>
  <si>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</si>
  <si>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</si>
  <si>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</si>
  <si>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</si>
  <si>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</si>
  <si>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</si>
  <si>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</si>
  <si>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</si>
  <si>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</si>
  <si>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</si>
  <si>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</si>
  <si>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</si>
  <si>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</si>
  <si>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</si>
  <si>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</si>
  <si>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</si>
  <si>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</si>
  <si>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</si>
  <si>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</si>
  <si>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</si>
  <si>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</si>
  <si>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</si>
  <si>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</si>
  <si>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</si>
  <si>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</si>
  <si>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</si>
  <si>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</si>
  <si>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</si>
  <si>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</si>
  <si>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</si>
  <si>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</si>
  <si>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</si>
  <si>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</si>
  <si>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</si>
  <si>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</si>
  <si>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</si>
  <si>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</si>
  <si>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</si>
  <si>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</si>
  <si>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</si>
  <si>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</si>
  <si>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</si>
  <si>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</si>
  <si>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</si>
  <si>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</si>
  <si>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</si>
  <si>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</si>
  <si>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</si>
  <si>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</si>
  <si>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</si>
  <si>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</si>
  <si>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</si>
  <si>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</si>
  <si>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</si>
  <si>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</si>
  <si>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</si>
  <si>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</si>
  <si>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</si>
  <si>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</si>
  <si>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</si>
  <si>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</si>
  <si>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</si>
  <si>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</si>
  <si>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</si>
  <si>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</si>
  <si>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</si>
  <si>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</si>
  <si>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</si>
  <si>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</si>
  <si>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</si>
  <si>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</si>
  <si>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</si>
  <si>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</si>
  <si>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</si>
  <si>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</si>
  <si>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</si>
  <si>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</si>
  <si>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</si>
  <si>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</si>
  <si>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</si>
  <si>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</si>
  <si>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</si>
  <si>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</si>
  <si>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</si>
  <si>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</si>
  <si>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</si>
  <si>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</si>
  <si>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</si>
  <si>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</si>
  <si>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</si>
  <si>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</si>
  <si>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</si>
  <si>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</si>
  <si>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</si>
  <si>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</si>
  <si>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</si>
  <si>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</si>
  <si>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</si>
  <si>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</si>
  <si>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</si>
  <si>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</si>
  <si>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</si>
  <si>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</si>
  <si>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</si>
  <si>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</si>
  <si>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</si>
  <si>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</si>
  <si>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</si>
  <si>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</si>
  <si>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</si>
  <si>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</si>
  <si>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</si>
  <si>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</si>
  <si>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</si>
  <si>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</si>
  <si>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</si>
  <si>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</si>
  <si>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</si>
  <si>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</si>
  <si>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</si>
  <si>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</si>
  <si>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</si>
  <si>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</si>
  <si>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</si>
  <si>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</si>
  <si>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</si>
  <si>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</si>
  <si>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</si>
  <si>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</si>
  <si>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</si>
  <si>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</si>
  <si>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</si>
  <si>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</si>
  <si>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</si>
  <si>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</si>
  <si>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</si>
  <si>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</si>
  <si>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</si>
  <si>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</si>
  <si>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</si>
  <si>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</si>
  <si>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</si>
  <si>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</si>
  <si>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</si>
  <si>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</si>
  <si>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</si>
  <si>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</si>
  <si>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</si>
  <si>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</si>
  <si>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</si>
  <si>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</si>
  <si>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</si>
  <si>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</si>
  <si>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</si>
  <si>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</si>
  <si>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</si>
  <si>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</si>
  <si>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</si>
  <si>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</si>
  <si>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</si>
  <si>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</si>
  <si>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</si>
  <si>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</si>
  <si>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</si>
  <si>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</si>
  <si>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</si>
  <si>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</si>
  <si>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</si>
  <si>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</si>
  <si>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</si>
  <si>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</si>
  <si>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</si>
  <si>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</si>
  <si>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</si>
  <si>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</si>
  <si>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</si>
  <si>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</si>
  <si>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</si>
  <si>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</si>
  <si>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</si>
  <si>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</si>
  <si>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</si>
  <si>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</si>
  <si>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</si>
  <si>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</si>
  <si>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</si>
  <si>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</si>
  <si>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</si>
  <si>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</si>
  <si>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</si>
  <si>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</si>
  <si>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</si>
  <si>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</si>
  <si>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</si>
  <si>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</si>
  <si>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</si>
  <si>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</si>
  <si>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</si>
  <si>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</si>
  <si>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</si>
  <si>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</si>
  <si>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</si>
  <si>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</si>
  <si>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</si>
  <si>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</si>
  <si>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</si>
  <si>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</si>
  <si>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</si>
  <si>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</si>
  <si>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</si>
  <si>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</si>
  <si>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</si>
  <si>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</si>
  <si>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</si>
  <si>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</si>
  <si>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</si>
  <si>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</si>
  <si>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</si>
  <si>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</si>
  <si>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</si>
  <si>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</si>
  <si>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</si>
  <si>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</si>
  <si>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</si>
  <si>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</si>
  <si>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</si>
  <si>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</si>
  <si>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</si>
  <si>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</si>
  <si>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</si>
  <si>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</si>
  <si>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</si>
  <si>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</si>
  <si>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</si>
  <si>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</si>
  <si>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</si>
  <si>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</si>
  <si>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</si>
  <si>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</si>
  <si>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</si>
  <si>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</si>
  <si>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</si>
  <si>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</si>
  <si>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</si>
  <si>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</si>
  <si>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</si>
  <si>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</si>
  <si>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</si>
  <si>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</si>
  <si>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</si>
  <si>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</si>
  <si>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</si>
  <si>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</si>
  <si>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</si>
  <si>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</si>
  <si>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</si>
  <si>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</si>
  <si>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</si>
  <si>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</si>
  <si>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</si>
  <si>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</si>
  <si>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</si>
  <si>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</si>
  <si>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</si>
  <si>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</si>
  <si>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</si>
  <si>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</si>
  <si>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</si>
  <si>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</si>
  <si>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</si>
  <si>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</si>
  <si>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</si>
  <si>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</si>
  <si>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</si>
  <si>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</si>
  <si>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</si>
  <si>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</si>
  <si>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</si>
  <si>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</si>
  <si>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</si>
  <si>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</si>
  <si>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</si>
  <si>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</si>
  <si>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</si>
  <si>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</si>
  <si>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</si>
  <si>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</si>
  <si>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</si>
  <si>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</si>
  <si>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</si>
  <si>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</si>
  <si>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</si>
  <si>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</si>
  <si>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</si>
  <si>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</si>
  <si>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</si>
  <si>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</si>
  <si>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</si>
  <si>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</si>
  <si>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</si>
  <si>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</si>
  <si>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</si>
  <si>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</si>
  <si>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</si>
  <si>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</si>
  <si>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</si>
  <si>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</si>
  <si>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</si>
  <si>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</si>
  <si>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</si>
  <si>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</si>
  <si>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</si>
  <si>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</si>
  <si>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</si>
  <si>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</si>
  <si>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</si>
  <si>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</si>
  <si>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</si>
  <si>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</si>
  <si>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</si>
  <si>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</si>
  <si>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</si>
  <si>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</si>
  <si>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</si>
  <si>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</si>
  <si>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</si>
  <si>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</si>
  <si>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</si>
  <si>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</si>
  <si>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</si>
  <si>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</si>
  <si>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</si>
  <si>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</si>
  <si>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</si>
  <si>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</si>
  <si>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</si>
  <si>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</si>
  <si>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</si>
  <si>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</si>
  <si>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</si>
  <si>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</si>
  <si>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</si>
  <si>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</si>
  <si>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</si>
  <si>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</si>
  <si>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</si>
  <si>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</si>
  <si>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</si>
  <si>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</si>
  <si>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</si>
  <si>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</si>
  <si>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</si>
  <si>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</si>
  <si>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</si>
  <si>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</si>
  <si>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</si>
  <si>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</si>
  <si>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</si>
  <si>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</si>
  <si>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</si>
  <si>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</si>
  <si>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</si>
  <si>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</si>
  <si>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</si>
  <si>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</si>
  <si>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</si>
  <si>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</si>
  <si>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</si>
  <si>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</si>
  <si>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</si>
  <si>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</si>
  <si>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</si>
  <si>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</si>
  <si>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</si>
  <si>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</si>
  <si>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</si>
  <si>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</si>
  <si>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</si>
  <si>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</si>
  <si>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</si>
  <si>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</si>
  <si>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</si>
  <si>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</si>
  <si>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</si>
  <si>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</si>
  <si>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</si>
  <si>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</si>
  <si>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</si>
  <si>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</si>
  <si>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</si>
  <si>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</si>
  <si>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</si>
  <si>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</si>
  <si>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</si>
  <si>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</si>
  <si>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</si>
  <si>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</si>
  <si>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</si>
  <si>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</si>
  <si>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</si>
  <si>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</si>
  <si>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</si>
  <si>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</si>
  <si>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</si>
  <si>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</si>
  <si>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</si>
  <si>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</si>
  <si>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</si>
  <si>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</si>
  <si>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</si>
  <si>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</si>
  <si>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</si>
  <si>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</si>
  <si>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</si>
  <si>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</si>
  <si>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</si>
  <si>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</si>
  <si>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</si>
  <si>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</si>
  <si>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</si>
  <si>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</si>
  <si>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</si>
  <si>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</si>
  <si>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</si>
  <si>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</si>
  <si>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</si>
  <si>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</si>
  <si>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</si>
  <si>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</si>
  <si>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</si>
  <si>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</si>
  <si>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</si>
  <si>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</si>
  <si>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</si>
  <si>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</si>
  <si>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</si>
  <si>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</si>
  <si>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</si>
  <si>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</si>
  <si>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</si>
  <si>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</si>
  <si>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</si>
  <si>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</si>
  <si>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</si>
  <si>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</si>
  <si>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</si>
  <si>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</si>
  <si>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</si>
  <si>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</si>
  <si>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</si>
  <si>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</si>
  <si>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</si>
  <si>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</si>
  <si>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</si>
  <si>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</si>
  <si>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</si>
  <si>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</si>
  <si>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</si>
  <si>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</si>
  <si>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</si>
  <si>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</si>
  <si>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</si>
  <si>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</si>
  <si>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</si>
  <si>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</si>
  <si>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</si>
  <si>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</si>
  <si>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</si>
  <si>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</si>
  <si>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</si>
  <si>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</si>
  <si>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</si>
  <si>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</si>
  <si>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</si>
  <si>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</si>
  <si>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</si>
  <si>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</si>
  <si>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</si>
  <si>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</si>
  <si>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</si>
  <si>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</si>
  <si>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</si>
  <si>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</si>
  <si>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</si>
  <si>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</si>
  <si>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</si>
  <si>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</si>
  <si>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</si>
  <si>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</si>
  <si>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</si>
  <si>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</si>
  <si>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</si>
  <si>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</si>
  <si>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</si>
  <si>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</si>
  <si>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</si>
  <si>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</si>
  <si>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</si>
  <si>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</si>
  <si>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</si>
  <si>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</si>
  <si>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</si>
  <si>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</si>
  <si>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</si>
  <si>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</si>
  <si>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</si>
  <si>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</si>
  <si>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</si>
  <si>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</si>
  <si>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</si>
  <si>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</si>
  <si>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</si>
  <si>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</si>
  <si>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</si>
  <si>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</si>
  <si>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</si>
  <si>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</si>
  <si>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</si>
  <si>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</si>
  <si>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</si>
  <si>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</si>
  <si>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</si>
  <si>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</si>
  <si>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</si>
  <si>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</si>
  <si>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</si>
  <si>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</si>
  <si>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</si>
  <si>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</si>
  <si>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</si>
  <si>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</si>
  <si>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</si>
  <si>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</si>
  <si>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</si>
  <si>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</si>
  <si>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</si>
  <si>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</si>
  <si>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</si>
  <si>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</si>
  <si>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</si>
  <si>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</si>
  <si>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</si>
  <si>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</si>
  <si>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</si>
  <si>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</si>
  <si>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</si>
  <si>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</si>
  <si>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</si>
  <si>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</si>
  <si>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</si>
  <si>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</si>
  <si>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</si>
  <si>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</si>
  <si>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</si>
  <si>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</si>
  <si>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</si>
  <si>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</si>
  <si>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</si>
  <si>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</si>
  <si>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</si>
  <si>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</si>
  <si>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</si>
  <si>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</si>
  <si>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</si>
  <si>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</si>
  <si>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</si>
  <si>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</si>
  <si>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</si>
  <si>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</si>
  <si>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</si>
  <si>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</si>
  <si>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</si>
  <si>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</si>
  <si>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</si>
  <si>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</si>
  <si>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</si>
  <si>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</si>
  <si>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</si>
  <si>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</si>
  <si>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</si>
  <si>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</si>
  <si>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</si>
  <si>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</si>
  <si>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</si>
  <si>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</si>
  <si>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</si>
  <si>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</si>
  <si>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</si>
  <si>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</si>
  <si>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</si>
  <si>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</si>
  <si>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</si>
  <si>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</si>
  <si>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</si>
  <si>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</si>
  <si>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</si>
  <si>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</si>
  <si>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</si>
  <si>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</si>
  <si>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</si>
  <si>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</si>
  <si>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</si>
  <si>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</si>
  <si>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</si>
  <si>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</si>
  <si>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</si>
  <si>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</si>
  <si>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</si>
  <si>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</si>
  <si>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</si>
  <si>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</si>
  <si>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</si>
  <si>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</si>
  <si>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</si>
  <si>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</si>
  <si>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</si>
  <si>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</si>
  <si>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</si>
  <si>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</si>
  <si>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</si>
  <si>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</si>
  <si>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</si>
  <si>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</si>
  <si>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</si>
  <si>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</si>
  <si>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</si>
  <si>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</si>
  <si>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</si>
  <si>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</si>
  <si>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</si>
  <si>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</si>
  <si>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</si>
  <si>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</si>
  <si>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</si>
  <si>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</si>
  <si>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</si>
  <si>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</si>
  <si>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</si>
  <si>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</si>
  <si>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</si>
  <si>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</si>
  <si>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</si>
  <si>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</si>
  <si>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</si>
  <si>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</si>
  <si>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</si>
  <si>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</si>
  <si>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</si>
  <si>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</si>
  <si>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</si>
  <si>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</si>
  <si>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</si>
  <si>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</si>
  <si>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</si>
  <si>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</si>
  <si>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</si>
  <si>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</si>
  <si>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</si>
  <si>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</si>
  <si>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</si>
  <si>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</si>
  <si>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</si>
  <si>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</si>
  <si>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</si>
  <si>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</si>
  <si>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</si>
  <si>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</si>
  <si>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</si>
  <si>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</si>
  <si>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</si>
  <si>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</si>
  <si>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</si>
  <si>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</si>
  <si>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</si>
  <si>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</si>
  <si>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</si>
  <si>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</si>
  <si>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</si>
  <si>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</si>
  <si>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</si>
  <si>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</si>
  <si>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</si>
  <si>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</si>
  <si>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</si>
  <si>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</si>
  <si>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</si>
  <si>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</si>
  <si>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</si>
  <si>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</si>
  <si>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</si>
  <si>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</si>
  <si>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</si>
  <si>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</si>
  <si>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</si>
  <si>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</si>
  <si>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</si>
  <si>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</si>
  <si>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</si>
  <si>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</si>
  <si>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</si>
  <si>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</si>
  <si>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</si>
  <si>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</si>
  <si>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</si>
  <si>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</si>
  <si>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</si>
  <si>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</si>
  <si>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</si>
  <si>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</si>
  <si>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</si>
  <si>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</si>
  <si>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</si>
  <si>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</si>
  <si>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</si>
  <si>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</si>
  <si>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</si>
  <si>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</si>
  <si>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</si>
  <si>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</si>
  <si>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</si>
  <si>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</si>
  <si>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</si>
  <si>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</si>
  <si>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</si>
  <si>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</si>
  <si>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</si>
  <si>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</si>
  <si>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</si>
  <si>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</si>
  <si>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</si>
  <si>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</si>
  <si>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</si>
  <si>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</si>
  <si>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</si>
  <si>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</si>
  <si>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</si>
  <si>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</si>
  <si>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</si>
  <si>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</si>
  <si>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</si>
  <si>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</si>
  <si>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</si>
  <si>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</si>
  <si>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</si>
  <si>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</si>
  <si>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</si>
  <si>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</si>
  <si>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</si>
  <si>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</si>
  <si>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</si>
  <si>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</si>
  <si>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</si>
  <si>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</si>
  <si>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</si>
  <si>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</si>
  <si>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</si>
  <si>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</si>
  <si>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</si>
  <si>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</si>
  <si>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</si>
  <si>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</si>
  <si>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</si>
  <si>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</si>
  <si>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</si>
  <si>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</si>
  <si>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</si>
  <si>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</si>
  <si>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</si>
  <si>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</si>
  <si>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</si>
  <si>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</si>
  <si>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</si>
  <si>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</si>
  <si>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</si>
  <si>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</si>
  <si>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</si>
  <si>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</si>
  <si>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</si>
  <si>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</si>
  <si>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</si>
  <si>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</si>
  <si>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</si>
  <si>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</si>
  <si>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</si>
  <si>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</si>
  <si>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</si>
  <si>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</si>
  <si>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</si>
  <si>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</si>
  <si>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</si>
  <si>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</si>
  <si>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</si>
  <si>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</si>
  <si>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</si>
  <si>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</si>
  <si>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</si>
  <si>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</si>
  <si>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</si>
  <si>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</si>
  <si>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</si>
  <si>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</si>
  <si>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</si>
  <si>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</si>
  <si>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</si>
  <si>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</si>
  <si>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</si>
  <si>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</si>
  <si>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</si>
  <si>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</si>
  <si>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</si>
  <si>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</si>
  <si>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</si>
  <si>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</si>
  <si>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</si>
  <si>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</si>
  <si>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</si>
  <si>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</si>
  <si>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</si>
  <si>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</si>
  <si>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</si>
  <si>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</si>
  <si>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</si>
  <si>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</si>
  <si>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</si>
  <si>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</si>
  <si>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</si>
  <si>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</si>
  <si>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</si>
  <si>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</si>
  <si>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</si>
  <si>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</si>
  <si>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</si>
  <si>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</si>
  <si>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</si>
  <si>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</si>
  <si>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</si>
  <si>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</si>
  <si>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</si>
  <si>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</si>
  <si>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</si>
  <si>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</si>
  <si>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</si>
  <si>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</si>
  <si>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</si>
  <si>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</si>
  <si>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</si>
  <si>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</si>
  <si>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</si>
  <si>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</si>
  <si>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</si>
  <si>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</si>
  <si>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</si>
  <si>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</si>
  <si>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</si>
  <si>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</si>
  <si>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</si>
  <si>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</si>
  <si>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</si>
  <si>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</si>
  <si>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</si>
  <si>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</si>
  <si>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</si>
  <si>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</si>
  <si>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</si>
  <si>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</si>
  <si>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</si>
  <si>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</si>
  <si>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</si>
  <si>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</si>
  <si>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</si>
  <si>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</si>
  <si>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</si>
  <si>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</si>
  <si>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</si>
  <si>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</si>
  <si>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</si>
  <si>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</si>
  <si>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</si>
  <si>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</si>
  <si>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</si>
  <si>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</si>
  <si>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</si>
  <si>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</si>
  <si>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</si>
  <si>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</si>
  <si>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</si>
  <si>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</si>
  <si>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</si>
  <si>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</si>
  <si>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</si>
  <si>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</si>
  <si>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</si>
  <si>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</si>
  <si>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</si>
  <si>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</si>
  <si>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</si>
  <si>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</si>
  <si>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</si>
  <si>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</si>
  <si>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</si>
  <si>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</si>
  <si>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</si>
  <si>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</si>
  <si>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</si>
  <si>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</si>
  <si>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</si>
  <si>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</si>
  <si>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</si>
  <si>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</si>
  <si>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</si>
  <si>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</si>
  <si>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</si>
  <si>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</si>
  <si>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</si>
  <si>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</si>
  <si>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</si>
  <si>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</si>
  <si>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</si>
  <si>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</si>
  <si>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</si>
  <si>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</si>
  <si>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</si>
  <si>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</si>
  <si>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</si>
  <si>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</si>
  <si>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</si>
  <si>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</si>
  <si>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</si>
  <si>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</si>
  <si>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</si>
  <si>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</si>
  <si>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</si>
  <si>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</si>
  <si>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</si>
  <si>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</si>
  <si>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</si>
  <si>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</si>
  <si>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</si>
  <si>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</si>
  <si>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</si>
  <si>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</si>
  <si>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</si>
  <si>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</si>
  <si>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</si>
  <si>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</si>
  <si>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</si>
  <si>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</si>
  <si>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</si>
  <si>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</si>
  <si>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</si>
  <si>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</si>
  <si>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</si>
  <si>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</si>
  <si>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</si>
  <si>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</si>
  <si>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</si>
  <si>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</si>
  <si>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</si>
  <si>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</si>
  <si>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</si>
  <si>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</si>
  <si>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</si>
  <si>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</si>
  <si>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</si>
  <si>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</si>
  <si>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</si>
  <si>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</si>
  <si>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</si>
  <si>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</si>
  <si>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</si>
  <si>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</si>
  <si>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</si>
  <si>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</si>
  <si>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</si>
  <si>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</si>
  <si>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</si>
  <si>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</si>
  <si>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</si>
  <si>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</si>
  <si>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</si>
  <si>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</si>
  <si>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</si>
  <si>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</si>
  <si>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</si>
  <si>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</si>
  <si>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</si>
  <si>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</si>
  <si>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</si>
  <si>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</si>
  <si>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</si>
  <si>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</si>
  <si>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</si>
  <si>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</si>
  <si>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</si>
  <si>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</si>
  <si>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</si>
  <si>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</si>
  <si>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</si>
  <si>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</si>
  <si>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</si>
  <si>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</si>
  <si>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</si>
  <si>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</si>
  <si>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</si>
  <si>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</si>
  <si>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</si>
  <si>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</si>
  <si>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</si>
  <si>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</si>
  <si>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</si>
  <si>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</si>
  <si>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</si>
  <si>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</si>
  <si>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</si>
  <si>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</si>
  <si>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</si>
  <si>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</si>
  <si>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</si>
  <si>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</si>
  <si>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</si>
  <si>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</si>
  <si>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</si>
  <si>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</si>
  <si>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</si>
  <si>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</si>
  <si>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</si>
  <si>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</si>
  <si>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</si>
  <si>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</si>
  <si>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</si>
  <si>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</si>
  <si>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</si>
  <si>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</si>
  <si>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</si>
  <si>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</si>
  <si>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</si>
  <si>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</si>
  <si>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</si>
  <si>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</si>
  <si>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</si>
  <si>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</si>
  <si>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</si>
  <si>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</si>
  <si>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</si>
  <si>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</si>
  <si>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</si>
  <si>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</si>
  <si>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</si>
  <si>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</si>
  <si>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</si>
  <si>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</si>
  <si>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</si>
  <si>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</si>
  <si>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</si>
  <si>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</si>
  <si>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</si>
  <si>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</si>
  <si>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</si>
  <si>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</si>
  <si>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</si>
  <si>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</si>
  <si>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</si>
  <si>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</si>
  <si>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</si>
  <si>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</si>
  <si>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</si>
  <si>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</si>
  <si>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</si>
  <si>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</si>
  <si>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</si>
  <si>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</si>
  <si>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</si>
  <si>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</si>
  <si>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</si>
  <si>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</si>
  <si>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</si>
  <si>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</si>
  <si>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</si>
  <si>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</si>
  <si>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</si>
  <si>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</si>
  <si>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</si>
  <si>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</si>
  <si>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</si>
  <si>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</si>
  <si>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</si>
  <si>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</si>
  <si>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</si>
  <si>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</si>
  <si>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</si>
  <si>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</si>
  <si>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</si>
  <si>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</si>
  <si>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</si>
  <si>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</si>
  <si>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</si>
  <si>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</si>
  <si>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</si>
  <si>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</si>
  <si>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</si>
  <si>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</si>
  <si>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</si>
  <si>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</si>
  <si>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</si>
  <si>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</si>
  <si>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</si>
  <si>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</si>
  <si>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</si>
  <si>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</si>
  <si>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</si>
  <si>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</si>
  <si>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</si>
  <si>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</si>
  <si>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</si>
  <si>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</si>
  <si>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</si>
  <si>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</si>
  <si>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</si>
  <si>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</si>
  <si>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</si>
  <si>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</si>
  <si>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</si>
  <si>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</si>
  <si>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</si>
  <si>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</si>
  <si>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</si>
  <si>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</si>
  <si>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</si>
  <si>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</si>
  <si>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</si>
  <si>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</si>
  <si>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</si>
  <si>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</si>
  <si>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</si>
  <si>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</si>
  <si>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</si>
  <si>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</si>
  <si>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</si>
  <si>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</si>
  <si>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</si>
  <si>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</si>
  <si>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</si>
  <si>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</si>
  <si>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</si>
  <si>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</si>
  <si>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</si>
  <si>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</si>
  <si>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</si>
  <si>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</si>
  <si>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</si>
  <si>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</si>
  <si>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</si>
  <si>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</si>
  <si>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</si>
  <si>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</si>
  <si>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</si>
  <si>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</si>
  <si>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</si>
  <si>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</si>
  <si>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</si>
  <si>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</si>
  <si>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</si>
  <si>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</si>
  <si>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</si>
  <si>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</si>
  <si>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</si>
  <si>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</si>
  <si>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</si>
  <si>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</si>
  <si>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</si>
  <si>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</si>
  <si>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</si>
  <si>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</si>
  <si>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</si>
  <si>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</si>
  <si>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</si>
  <si>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</si>
  <si>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</si>
  <si>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</si>
  <si>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</si>
  <si>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</si>
  <si>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</si>
  <si>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</si>
  <si>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</si>
  <si>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</si>
  <si>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</si>
  <si>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</si>
  <si>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</si>
  <si>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</si>
  <si>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</si>
  <si>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</si>
  <si>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</si>
  <si>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</si>
  <si>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</si>
  <si>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</si>
  <si>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</si>
  <si>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</si>
  <si>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</si>
  <si>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</si>
  <si>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</si>
  <si>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</si>
  <si>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</si>
  <si>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</si>
  <si>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</si>
  <si>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</si>
  <si>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</si>
  <si>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</si>
  <si>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</si>
  <si>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</si>
  <si>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</si>
  <si>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</si>
  <si>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</si>
  <si>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</si>
  <si>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</si>
  <si>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</si>
  <si>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</si>
  <si>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</si>
  <si>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</si>
  <si>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</si>
  <si>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</si>
  <si>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</si>
  <si>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</si>
  <si>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</si>
  <si>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</si>
  <si>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</si>
  <si>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</si>
  <si>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</si>
  <si>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</si>
  <si>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</si>
  <si>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</si>
  <si>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</si>
  <si>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</si>
  <si>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</si>
  <si>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</si>
  <si>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</si>
  <si>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</si>
  <si>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</si>
  <si>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</si>
  <si>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</si>
  <si>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</si>
  <si>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</si>
  <si>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</si>
  <si>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</si>
  <si>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</si>
  <si>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</si>
  <si>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</si>
  <si>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</si>
  <si>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</si>
  <si>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</si>
  <si>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</si>
  <si>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</si>
  <si>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</si>
  <si>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</si>
  <si>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</si>
  <si>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</si>
  <si>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</si>
  <si>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</si>
  <si>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</si>
  <si>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</si>
  <si>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</si>
  <si>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</si>
  <si>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</si>
  <si>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</si>
  <si>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</si>
  <si>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</si>
  <si>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</si>
  <si>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</si>
  <si>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</si>
  <si>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</si>
  <si>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</si>
  <si>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</si>
  <si>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</si>
  <si>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</si>
  <si>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</si>
  <si>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</si>
  <si>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</si>
  <si>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</si>
  <si>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</si>
  <si>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</si>
  <si>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</si>
  <si>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</si>
  <si>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</si>
  <si>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</si>
  <si>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</si>
  <si>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</si>
  <si>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</si>
  <si>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</si>
  <si>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</si>
  <si>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</si>
  <si>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</si>
  <si>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</si>
  <si>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</si>
  <si>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</si>
  <si>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</si>
  <si>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</si>
  <si>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</si>
  <si>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</si>
  <si>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</si>
  <si>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</si>
  <si>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</si>
  <si>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</si>
  <si>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</si>
  <si>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</si>
  <si>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</si>
  <si>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</si>
  <si>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</si>
  <si>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</si>
  <si>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</si>
  <si>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</si>
  <si>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</si>
  <si>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</si>
  <si>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</si>
  <si>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</si>
  <si>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</si>
  <si>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</si>
  <si>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</si>
  <si>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</si>
  <si>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</si>
  <si>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</si>
  <si>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</si>
  <si>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</si>
  <si>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</si>
  <si>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</si>
  <si>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</si>
  <si>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</si>
  <si>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</si>
  <si>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</si>
  <si>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</si>
  <si>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</si>
  <si>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</si>
  <si>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</si>
  <si>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</si>
  <si>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</si>
  <si>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</si>
  <si>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</si>
  <si>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</si>
  <si>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</si>
  <si>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</si>
  <si>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</si>
  <si>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</si>
  <si>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</si>
  <si>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</si>
  <si>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</si>
  <si>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</si>
  <si>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</si>
  <si>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</si>
  <si>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</si>
  <si>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</si>
  <si>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</si>
  <si>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</si>
  <si>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</si>
  <si>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</si>
  <si>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</si>
  <si>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</si>
  <si>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</si>
  <si>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</si>
  <si>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</si>
  <si>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</si>
  <si>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</si>
  <si>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</si>
  <si>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</si>
  <si>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</si>
  <si>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</si>
  <si>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</si>
  <si>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</si>
  <si>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</si>
  <si>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</si>
  <si>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</si>
  <si>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</si>
  <si>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</si>
  <si>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</si>
  <si>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</si>
  <si>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</si>
  <si>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</si>
  <si>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</si>
  <si>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</si>
  <si>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</si>
  <si>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</si>
  <si>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</si>
  <si>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</si>
  <si>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</si>
  <si>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</si>
  <si>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</si>
  <si>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</si>
  <si>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</si>
  <si>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</si>
  <si>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</si>
  <si>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</si>
  <si>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</si>
  <si>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</si>
  <si>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</si>
  <si>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</si>
  <si>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</si>
  <si>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</si>
  <si>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</si>
  <si>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</si>
  <si>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</si>
  <si>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</si>
  <si>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</si>
  <si>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</si>
  <si>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</si>
  <si>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</si>
  <si>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</si>
  <si>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</si>
  <si>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</si>
  <si>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</si>
  <si>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</si>
  <si>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</si>
  <si>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</si>
  <si>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</si>
  <si>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</si>
  <si>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</si>
  <si>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</si>
  <si>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</si>
  <si>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</si>
  <si>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</si>
  <si>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</si>
  <si>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</si>
  <si>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</si>
  <si>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</si>
  <si>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</si>
  <si>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</si>
  <si>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</si>
  <si>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</si>
  <si>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</si>
  <si>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</si>
  <si>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</si>
  <si>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</si>
  <si>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</si>
  <si>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</si>
  <si>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</si>
  <si>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</si>
  <si>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</si>
  <si>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</si>
  <si>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</si>
  <si>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</si>
  <si>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</si>
  <si>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</si>
  <si>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</si>
  <si>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</si>
  <si>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</si>
  <si>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</si>
  <si>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</si>
  <si>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</si>
  <si>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</si>
  <si>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</si>
  <si>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</si>
  <si>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</si>
  <si>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</si>
  <si>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</si>
  <si>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</si>
  <si>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</si>
  <si>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</si>
  <si>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</si>
  <si>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</si>
  <si>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</si>
  <si>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</si>
  <si>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</si>
  <si>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</si>
  <si>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</si>
  <si>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</si>
  <si>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</si>
  <si>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</si>
  <si>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</si>
  <si>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</si>
  <si>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</si>
  <si>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</si>
  <si>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</si>
  <si>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</si>
  <si>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</si>
  <si>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</si>
  <si>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</si>
  <si>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</si>
  <si>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</si>
  <si>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</si>
  <si>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</si>
  <si>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</si>
  <si>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</si>
  <si>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</si>
  <si>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</si>
  <si>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</si>
  <si>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</si>
  <si>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</si>
  <si>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</si>
  <si>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</si>
  <si>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</si>
  <si>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</si>
  <si>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</si>
  <si>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</si>
  <si>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</si>
  <si>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</si>
  <si>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</si>
  <si>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</si>
  <si>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</si>
  <si>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</si>
  <si>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</si>
  <si>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</si>
  <si>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</si>
  <si>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</si>
  <si>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</si>
  <si>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</si>
  <si>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</si>
  <si>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</si>
  <si>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</si>
  <si>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</si>
  <si>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</si>
  <si>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</si>
  <si>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</si>
  <si>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</si>
  <si>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</si>
  <si>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</si>
  <si>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</si>
  <si>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</si>
  <si>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</si>
  <si>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</si>
  <si>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</si>
  <si>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</si>
  <si>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</si>
  <si>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</si>
  <si>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</si>
  <si>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</si>
  <si>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</si>
  <si>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</si>
  <si>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</si>
  <si>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</si>
  <si>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</si>
  <si>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</si>
  <si>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</si>
  <si>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</si>
  <si>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</si>
  <si>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</si>
  <si>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</si>
  <si>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</si>
  <si>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</si>
  <si>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</si>
  <si>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</si>
  <si>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</si>
  <si>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</si>
  <si>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</si>
  <si>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</si>
  <si>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</si>
  <si>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</si>
  <si>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</si>
  <si>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</si>
  <si>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</si>
  <si>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</si>
  <si>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</si>
  <si>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</si>
  <si>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</si>
  <si>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</si>
  <si>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</si>
  <si>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</si>
  <si>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</si>
  <si>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</si>
  <si>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</si>
  <si>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</si>
  <si>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</si>
  <si>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</si>
  <si>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</si>
  <si>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</si>
  <si>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</si>
  <si>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</si>
  <si>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</si>
  <si>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</si>
  <si>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</si>
  <si>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</si>
  <si>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</si>
  <si>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</si>
  <si>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</si>
  <si>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</si>
  <si>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</si>
  <si>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</si>
  <si>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</si>
  <si>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</si>
  <si>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</si>
  <si>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</si>
  <si>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</si>
  <si>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</si>
  <si>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</si>
  <si>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</si>
  <si>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</si>
  <si>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</si>
  <si>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</si>
  <si>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</si>
  <si>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</si>
  <si>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</si>
  <si>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</si>
  <si>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</si>
  <si>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</si>
  <si>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</si>
  <si>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</si>
  <si>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</si>
  <si>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</si>
  <si>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</si>
  <si>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</si>
  <si>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</si>
  <si>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</si>
  <si>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</si>
  <si>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</si>
  <si>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</si>
  <si>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</si>
  <si>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</si>
  <si>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</si>
  <si>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</si>
  <si>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</si>
  <si>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</si>
  <si>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</si>
  <si>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</si>
  <si>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</si>
  <si>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</si>
  <si>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</si>
  <si>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</si>
  <si>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</si>
  <si>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</si>
  <si>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</si>
  <si>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</si>
  <si>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</si>
  <si>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</si>
  <si>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</si>
  <si>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</si>
  <si>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</si>
  <si>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</si>
  <si>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</si>
  <si>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</si>
  <si>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</si>
  <si>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</si>
  <si>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</si>
  <si>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</si>
  <si>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</si>
  <si>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</si>
  <si>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</si>
  <si>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</si>
  <si>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</si>
  <si>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</si>
  <si>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</si>
  <si>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</si>
  <si>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</si>
  <si>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</si>
  <si>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</si>
  <si>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</si>
  <si>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</si>
  <si>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</si>
  <si>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</si>
  <si>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</si>
  <si>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</si>
  <si>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</si>
  <si>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</si>
  <si>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</si>
  <si>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</si>
  <si>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</si>
  <si>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</si>
  <si>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</si>
  <si>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</si>
  <si>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</si>
  <si>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</si>
  <si>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</si>
  <si>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</si>
  <si>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</si>
  <si>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</si>
  <si>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</si>
  <si>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</si>
  <si>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</si>
  <si>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</si>
  <si>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</si>
  <si>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</si>
  <si>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</si>
  <si>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</si>
  <si>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</si>
  <si>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</si>
  <si>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</si>
  <si>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</si>
  <si>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</si>
  <si>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</si>
  <si>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</si>
  <si>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</si>
  <si>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</si>
  <si>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</si>
  <si>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</si>
  <si>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</si>
  <si>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</si>
  <si>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</si>
  <si>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</si>
  <si>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</si>
  <si>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</si>
  <si>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</si>
  <si>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</si>
  <si>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</si>
  <si>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</si>
  <si>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</si>
  <si>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</si>
  <si>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</si>
  <si>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</si>
  <si>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</si>
  <si>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</si>
  <si>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</si>
  <si>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</si>
  <si>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</si>
  <si>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</si>
  <si>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</si>
  <si>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</si>
  <si>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</si>
  <si>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</si>
  <si>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</si>
  <si>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</si>
  <si>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</si>
  <si>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</si>
  <si>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</si>
  <si>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</si>
  <si>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</si>
  <si>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</si>
  <si>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</si>
  <si>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</si>
  <si>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</si>
  <si>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</si>
  <si>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</si>
  <si>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</si>
  <si>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</si>
  <si>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</si>
  <si>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</si>
  <si>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</si>
  <si>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</si>
  <si>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</si>
  <si>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</si>
  <si>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</si>
  <si>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</si>
  <si>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</si>
  <si>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</si>
  <si>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</si>
  <si>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</si>
  <si>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</si>
  <si>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</si>
  <si>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</si>
  <si>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</si>
  <si>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</si>
  <si>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</si>
  <si>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</si>
  <si>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</si>
  <si>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</si>
  <si>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</si>
  <si>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</si>
  <si>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</si>
  <si>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</si>
  <si>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</si>
  <si>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</si>
  <si>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</si>
  <si>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</si>
  <si>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</si>
  <si>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</si>
  <si>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</si>
  <si>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</si>
  <si>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</si>
  <si>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</si>
  <si>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</si>
  <si>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</si>
  <si>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</si>
  <si>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</si>
  <si>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</si>
  <si>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</si>
  <si>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</si>
  <si>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</si>
  <si>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</si>
  <si>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</si>
  <si>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</si>
  <si>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</si>
  <si>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</si>
  <si>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</si>
  <si>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</si>
  <si>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</si>
  <si>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</si>
  <si>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</si>
  <si>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</si>
  <si>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</si>
  <si>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</si>
  <si>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</si>
  <si>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</si>
  <si>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</si>
  <si>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</si>
  <si>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</si>
  <si>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</si>
  <si>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</si>
  <si>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</si>
  <si>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</si>
  <si>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</si>
  <si>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</si>
  <si>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</si>
  <si>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</si>
  <si>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</si>
  <si>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</si>
  <si>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</si>
  <si>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</si>
  <si>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</si>
  <si>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</si>
  <si>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</si>
  <si>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</si>
  <si>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</si>
  <si>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</si>
  <si>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</si>
  <si>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</si>
  <si>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</si>
  <si>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</si>
  <si>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</si>
  <si>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</si>
  <si>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</si>
  <si>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</si>
  <si>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</si>
  <si>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</si>
  <si>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</si>
  <si>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</si>
  <si>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</si>
  <si>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</si>
  <si>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</si>
  <si>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</si>
  <si>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</si>
  <si>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</si>
  <si>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</si>
  <si>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</si>
  <si>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</si>
  <si>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</si>
  <si>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</si>
  <si>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</si>
  <si>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</si>
  <si>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</si>
  <si>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</si>
  <si>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</si>
  <si>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</si>
  <si>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</si>
  <si>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</si>
  <si>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</si>
  <si>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</si>
  <si>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</si>
  <si>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</si>
  <si>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</si>
  <si>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</si>
  <si>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</si>
  <si>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</si>
  <si>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</si>
  <si>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</si>
  <si>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</si>
  <si>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</si>
  <si>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</si>
  <si>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</si>
  <si>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</si>
  <si>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</si>
  <si>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</si>
  <si>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</si>
  <si>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</si>
  <si>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</si>
  <si>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</si>
  <si>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</si>
  <si>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</si>
  <si>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</si>
  <si>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</si>
  <si>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</si>
  <si>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</si>
  <si>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</si>
  <si>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</si>
  <si>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</si>
  <si>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</si>
  <si>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</si>
  <si>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</si>
  <si>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</si>
  <si>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</si>
  <si>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</si>
  <si>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</si>
  <si>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</si>
  <si>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</si>
  <si>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</si>
  <si>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</si>
  <si>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</si>
  <si>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</si>
  <si>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</si>
  <si>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</si>
  <si>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</si>
  <si>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</si>
  <si>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</si>
  <si>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</si>
  <si>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</si>
  <si>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</si>
  <si>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</si>
  <si>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</si>
  <si>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</si>
  <si>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</si>
  <si>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</si>
  <si>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</si>
  <si>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</si>
  <si>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</si>
  <si>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</si>
  <si>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</si>
  <si>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</si>
  <si>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</si>
  <si>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</si>
  <si>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</si>
  <si>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</si>
  <si>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</si>
  <si>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</si>
  <si>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</si>
  <si>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</si>
  <si>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</si>
  <si>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</si>
  <si>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</si>
  <si>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</si>
  <si>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</si>
  <si>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</si>
  <si>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</si>
  <si>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</si>
  <si>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</si>
  <si>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</si>
  <si>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</si>
  <si>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</si>
  <si>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</si>
  <si>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</si>
  <si>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</si>
  <si>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</si>
  <si>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</si>
  <si>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</si>
  <si>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</si>
  <si>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</si>
  <si>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</si>
  <si>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</si>
  <si>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</si>
  <si>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</si>
  <si>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</si>
  <si>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</si>
  <si>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</si>
  <si>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</si>
  <si>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</si>
  <si>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</si>
  <si>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</si>
  <si>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</si>
  <si>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</si>
  <si>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</si>
  <si>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</si>
  <si>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</si>
  <si>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</si>
  <si>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</si>
  <si>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</si>
  <si>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</si>
  <si>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</si>
  <si>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</si>
  <si>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</si>
  <si>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</si>
  <si>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</si>
  <si>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</si>
  <si>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</si>
  <si>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</si>
  <si>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</si>
  <si>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</si>
  <si>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</si>
  <si>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</si>
  <si>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</si>
  <si>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</si>
  <si>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</si>
  <si>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</si>
  <si>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</si>
  <si>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</si>
  <si>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</si>
  <si>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</si>
  <si>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</si>
  <si>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</si>
  <si>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</si>
  <si>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</si>
  <si>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</si>
  <si>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</si>
  <si>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</si>
  <si>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</si>
  <si>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</si>
  <si>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</si>
  <si>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</si>
  <si>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</si>
  <si>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</si>
  <si>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</si>
  <si>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</si>
  <si>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</si>
  <si>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</si>
  <si>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</si>
  <si>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</si>
  <si>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</si>
  <si>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</si>
  <si>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</si>
  <si>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</si>
  <si>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</si>
  <si>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</si>
  <si>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</si>
  <si>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</si>
  <si>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</si>
  <si>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</si>
  <si>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</si>
  <si>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</si>
  <si>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</si>
  <si>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</si>
  <si>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</si>
  <si>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</si>
  <si>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</si>
  <si>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</si>
  <si>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</si>
  <si>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</si>
  <si>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</si>
  <si>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</si>
  <si>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</si>
  <si>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</si>
  <si>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</si>
  <si>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</si>
  <si>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</si>
  <si>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</si>
  <si>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</si>
  <si>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</si>
  <si>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</si>
  <si>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</si>
  <si>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</si>
  <si>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</si>
  <si>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</si>
  <si>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</si>
  <si>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</si>
  <si>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</si>
  <si>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</si>
  <si>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</si>
  <si>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</si>
  <si>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</si>
  <si>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</si>
  <si>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</si>
  <si>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</si>
  <si>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</si>
  <si>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</si>
  <si>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</si>
  <si>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</si>
  <si>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</si>
  <si>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</si>
  <si>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</si>
  <si>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</si>
  <si>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</si>
  <si>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</si>
  <si>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</si>
  <si>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</si>
  <si>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</si>
  <si>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</si>
  <si>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</si>
  <si>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</si>
  <si>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</si>
  <si>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</si>
  <si>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</si>
  <si>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</si>
  <si>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</si>
  <si>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</si>
  <si>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</si>
  <si>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</si>
  <si>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</si>
  <si>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</si>
  <si>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</si>
  <si>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</si>
  <si>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</si>
  <si>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</si>
  <si>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</si>
  <si>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</si>
  <si>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</si>
  <si>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</si>
  <si>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</si>
  <si>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</si>
  <si>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</si>
  <si>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</si>
  <si>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</si>
  <si>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</si>
  <si>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</si>
  <si>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</si>
  <si>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</si>
  <si>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</si>
  <si>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</si>
  <si>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</si>
  <si>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</si>
  <si>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</si>
  <si>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</si>
  <si>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</si>
  <si>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</si>
  <si>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</si>
  <si>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</si>
  <si>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</si>
  <si>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</si>
  <si>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</si>
  <si>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</si>
  <si>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</si>
  <si>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</si>
  <si>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</si>
  <si>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</si>
  <si>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</si>
  <si>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</si>
  <si>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</si>
  <si>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</si>
  <si>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</si>
  <si>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</si>
  <si>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</si>
  <si>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</si>
  <si>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</si>
  <si>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</si>
  <si>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</si>
  <si>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</si>
  <si>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</si>
  <si>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</si>
  <si>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</si>
  <si>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</si>
  <si>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</si>
  <si>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</si>
  <si>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</si>
  <si>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</si>
  <si>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</si>
  <si>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</si>
  <si>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</si>
  <si>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</si>
  <si>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</si>
  <si>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</si>
  <si>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</si>
  <si>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</si>
  <si>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</si>
  <si>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</si>
  <si>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</si>
  <si>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</si>
  <si>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</si>
  <si>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</si>
  <si>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</si>
  <si>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</si>
  <si>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</si>
  <si>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</si>
  <si>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</si>
  <si>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</si>
  <si>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</si>
  <si>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</si>
  <si>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</si>
  <si>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</si>
  <si>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</si>
  <si>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</si>
  <si>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</si>
  <si>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</si>
  <si>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</si>
  <si>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</si>
  <si>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</si>
  <si>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</si>
  <si>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</si>
  <si>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</si>
  <si>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</si>
  <si>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</si>
  <si>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</si>
  <si>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</si>
  <si>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</si>
  <si>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</si>
  <si>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</si>
  <si>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</si>
  <si>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</si>
  <si>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</si>
  <si>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</si>
  <si>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</si>
  <si>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</si>
  <si>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</si>
  <si>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</si>
  <si>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</si>
  <si>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</si>
  <si>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</si>
  <si>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</si>
  <si>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</si>
  <si>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</si>
  <si>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</si>
  <si>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</si>
  <si>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</si>
  <si>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</si>
  <si>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</si>
  <si>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</si>
  <si>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</si>
  <si>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</si>
  <si>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</si>
  <si>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</si>
  <si>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</si>
  <si>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</si>
  <si>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</si>
  <si>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</si>
  <si>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</si>
  <si>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</si>
  <si>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</si>
  <si>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</si>
  <si>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</si>
  <si>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</si>
  <si>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</si>
  <si>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</si>
  <si>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</si>
  <si>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</si>
  <si>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</si>
  <si>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</si>
  <si>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</si>
  <si>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</si>
  <si>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</si>
  <si>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</si>
  <si>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</si>
  <si>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</si>
  <si>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</si>
  <si>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</si>
  <si>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</si>
  <si>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</si>
  <si>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</si>
  <si>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</si>
  <si>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</si>
  <si>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</si>
  <si>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</si>
  <si>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</si>
  <si>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</si>
  <si>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</si>
  <si>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</si>
  <si>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</si>
  <si>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</si>
  <si>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</si>
  <si>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</si>
  <si>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</si>
  <si>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</si>
  <si>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</si>
  <si>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</si>
  <si>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</si>
  <si>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</si>
  <si>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</si>
  <si>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</si>
  <si>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</si>
  <si>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</si>
  <si>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</si>
  <si>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</si>
  <si>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</si>
  <si>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</si>
  <si>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</si>
  <si>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</si>
  <si>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</si>
  <si>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</si>
  <si>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</si>
  <si>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</si>
  <si>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</si>
  <si>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</si>
  <si>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</si>
  <si>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</si>
  <si>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</si>
  <si>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</si>
  <si>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</si>
  <si>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</si>
  <si>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</si>
  <si>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</si>
  <si>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</si>
  <si>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</si>
  <si>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</si>
  <si>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</si>
  <si>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</si>
  <si>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</si>
  <si>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</si>
  <si>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</si>
  <si>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</si>
  <si>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</si>
  <si>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</si>
  <si>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</si>
  <si>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</si>
  <si>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</si>
  <si>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</si>
  <si>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</si>
  <si>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</si>
  <si>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</si>
  <si>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</si>
  <si>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</si>
  <si>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</si>
  <si>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</si>
  <si>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</si>
  <si>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</si>
  <si>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</si>
  <si>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</si>
  <si>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</si>
  <si>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</si>
  <si>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</si>
  <si>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</si>
  <si>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</si>
  <si>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</si>
  <si>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</si>
  <si>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</si>
  <si>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</si>
  <si>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</si>
  <si>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</si>
  <si>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</si>
  <si>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</si>
  <si>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</si>
  <si>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</si>
  <si>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</si>
  <si>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</si>
  <si>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</si>
  <si>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</si>
  <si>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</si>
  <si>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</si>
  <si>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</si>
  <si>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</si>
  <si>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</si>
  <si>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</si>
  <si>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</si>
  <si>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</si>
  <si>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</si>
  <si>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</si>
  <si>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</si>
  <si>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</si>
  <si>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</si>
  <si>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</si>
  <si>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</si>
  <si>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</si>
  <si>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</si>
  <si>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</si>
  <si>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</si>
  <si>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</si>
  <si>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</si>
  <si>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</si>
  <si>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</si>
  <si>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</si>
  <si>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</si>
  <si>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</si>
  <si>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</si>
  <si>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</si>
  <si>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</si>
  <si>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</si>
  <si>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</si>
  <si>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</si>
  <si>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</si>
  <si>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</si>
  <si>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</si>
  <si>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</si>
  <si>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</si>
  <si>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</si>
  <si>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</si>
  <si>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</si>
  <si>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</si>
  <si>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</si>
  <si>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</si>
  <si>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</si>
  <si>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</si>
  <si>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</si>
  <si>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</si>
  <si>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</si>
  <si>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</si>
  <si>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</si>
  <si>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</si>
  <si>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</si>
  <si>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</si>
  <si>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</si>
  <si>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</si>
  <si>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</si>
  <si>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</si>
  <si>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</si>
  <si>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</si>
  <si>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</si>
  <si>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</si>
  <si>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</si>
  <si>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</si>
  <si>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</si>
  <si>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</si>
  <si>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</si>
  <si>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</si>
  <si>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</si>
  <si>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</si>
  <si>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</si>
  <si>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</si>
  <si>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</si>
  <si>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</si>
  <si>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</si>
  <si>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</si>
  <si>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</si>
  <si>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</si>
  <si>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</si>
  <si>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</si>
  <si>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</si>
  <si>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</si>
  <si>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</si>
  <si>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</si>
  <si>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</si>
  <si>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</si>
  <si>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</si>
  <si>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</si>
  <si>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</si>
  <si>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</si>
  <si>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</si>
  <si>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</si>
  <si>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</si>
  <si>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</si>
  <si>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</si>
  <si>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</si>
  <si>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</si>
  <si>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</si>
  <si>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</si>
  <si>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</si>
  <si>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</si>
  <si>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</si>
  <si>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</si>
  <si>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</si>
  <si>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</si>
  <si>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</si>
  <si>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</si>
  <si>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</si>
  <si>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</si>
  <si>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</si>
  <si>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</si>
  <si>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</si>
  <si>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</si>
  <si>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</si>
  <si>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</si>
  <si>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</si>
  <si>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</si>
  <si>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</si>
  <si>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</si>
  <si>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</si>
  <si>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</si>
  <si>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</si>
  <si>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</si>
  <si>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</si>
  <si>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</si>
  <si>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</si>
  <si>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</si>
  <si>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</si>
  <si>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</si>
  <si>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</si>
  <si>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</si>
  <si>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</si>
  <si>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</si>
  <si>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</si>
  <si>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</si>
  <si>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</si>
  <si>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</si>
  <si>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</si>
  <si>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</si>
  <si>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</si>
  <si>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</si>
  <si>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</si>
  <si>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</si>
  <si>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</si>
  <si>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</si>
  <si>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</si>
  <si>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</si>
  <si>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</si>
  <si>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</si>
  <si>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</si>
  <si>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</si>
  <si>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</si>
  <si>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</si>
  <si>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</si>
  <si>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</si>
  <si>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</si>
  <si>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</si>
  <si>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</si>
  <si>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</si>
  <si>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</si>
  <si>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</si>
  <si>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</si>
  <si>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</si>
  <si>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</si>
  <si>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</si>
  <si>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</si>
  <si>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</si>
  <si>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</si>
  <si>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</si>
  <si>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</si>
  <si>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</si>
  <si>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</si>
  <si>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</si>
  <si>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</si>
  <si>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</si>
  <si>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</si>
  <si>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</si>
  <si>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</si>
  <si>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</si>
  <si>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</si>
  <si>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</si>
  <si>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</si>
  <si>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</si>
  <si>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</si>
  <si>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</si>
  <si>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</si>
  <si>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</si>
  <si>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</si>
  <si>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</si>
  <si>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</si>
  <si>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</si>
  <si>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</si>
  <si>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</si>
  <si>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</si>
  <si>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</si>
  <si>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</si>
  <si>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</si>
  <si>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</si>
  <si>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</si>
  <si>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</si>
  <si>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</si>
  <si>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</si>
  <si>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</si>
  <si>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</si>
  <si>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</si>
  <si>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</si>
  <si>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</si>
  <si>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</si>
  <si>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</si>
  <si>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</si>
  <si>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</si>
  <si>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</si>
  <si>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</si>
  <si>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</si>
  <si>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</si>
  <si>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</si>
  <si>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</si>
  <si>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</si>
  <si>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</si>
  <si>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</si>
  <si>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</si>
  <si>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</si>
  <si>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</si>
  <si>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</si>
  <si>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</si>
  <si>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</si>
  <si>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</si>
  <si>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</si>
  <si>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</si>
  <si>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</si>
  <si>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</si>
  <si>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</si>
  <si>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</si>
  <si>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</si>
  <si>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</si>
  <si>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</si>
  <si>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</si>
  <si>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</si>
  <si>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</si>
  <si>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</si>
  <si>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</si>
  <si>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</si>
  <si>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</si>
  <si>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</si>
  <si>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</si>
  <si>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</si>
  <si>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</si>
  <si>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</si>
  <si>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</si>
  <si>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</si>
  <si>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</si>
  <si>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</si>
  <si>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</si>
  <si>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</si>
  <si>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</si>
  <si>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</si>
  <si>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</si>
  <si>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</si>
  <si>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</si>
  <si>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</si>
  <si>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</si>
  <si>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</si>
  <si>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</si>
  <si>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</si>
  <si>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</si>
  <si>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</si>
  <si>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</si>
  <si>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</si>
  <si>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</si>
  <si>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</si>
  <si>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</si>
  <si>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</si>
  <si>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</si>
  <si>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</si>
  <si>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</si>
  <si>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</si>
  <si>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</si>
  <si>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</si>
  <si>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</si>
  <si>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</si>
  <si>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</si>
  <si>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</si>
  <si>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</si>
  <si>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</si>
  <si>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</si>
  <si>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</si>
  <si>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</si>
  <si>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</si>
  <si>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</si>
  <si>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</si>
  <si>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</si>
  <si>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</si>
  <si>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</si>
  <si>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</si>
  <si>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</si>
  <si>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</si>
  <si>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</si>
  <si>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</si>
  <si>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</si>
  <si>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</si>
  <si>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</si>
  <si>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</si>
  <si>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</si>
  <si>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</si>
  <si>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</si>
  <si>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</si>
  <si>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</si>
  <si>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</si>
  <si>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</si>
  <si>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</si>
  <si>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</si>
  <si>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</si>
  <si>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</si>
  <si>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</si>
  <si>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</si>
  <si>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</si>
  <si>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</si>
  <si>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</si>
  <si>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</si>
  <si>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</si>
  <si>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</si>
  <si>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</si>
  <si>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</si>
  <si>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</si>
  <si>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</si>
  <si>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</si>
  <si>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</si>
  <si>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</si>
  <si>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</si>
  <si>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</si>
  <si>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</si>
  <si>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</si>
  <si>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</si>
  <si>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</si>
  <si>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</si>
  <si>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</si>
  <si>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</si>
  <si>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</si>
  <si>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</si>
  <si>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</si>
  <si>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</si>
  <si>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</si>
  <si>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</si>
  <si>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</si>
  <si>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</si>
  <si>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</si>
  <si>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</si>
  <si>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</si>
  <si>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</si>
  <si>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</si>
  <si>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</si>
  <si>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</si>
  <si>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</si>
  <si>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</si>
  <si>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</si>
  <si>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</si>
  <si>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</si>
  <si>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</si>
  <si>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</si>
  <si>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</si>
  <si>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</si>
  <si>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</si>
  <si>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</si>
  <si>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</si>
  <si>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</si>
  <si>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</si>
  <si>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</si>
  <si>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</si>
  <si>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</si>
  <si>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</si>
  <si>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</si>
  <si>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</si>
  <si>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</si>
  <si>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</si>
  <si>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</si>
  <si>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</si>
  <si>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</si>
  <si>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</si>
  <si>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</si>
  <si>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</si>
  <si>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</si>
  <si>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</si>
  <si>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</si>
  <si>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</si>
  <si>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</si>
  <si>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</si>
  <si>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</si>
  <si>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</si>
  <si>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</si>
  <si>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</si>
  <si>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</si>
  <si>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</si>
  <si>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</si>
  <si>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</si>
  <si>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</si>
  <si>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</si>
  <si>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</si>
  <si>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</si>
  <si>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</si>
  <si>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</si>
  <si>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</si>
  <si>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</si>
  <si>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</si>
  <si>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</si>
  <si>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</si>
  <si>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</si>
  <si>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</si>
  <si>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</si>
  <si>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</si>
  <si>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</si>
  <si>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</si>
  <si>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</si>
  <si>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</si>
  <si>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</si>
  <si>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</si>
  <si>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</si>
  <si>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</si>
  <si>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</si>
  <si>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</si>
  <si>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</si>
  <si>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</si>
  <si>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</si>
  <si>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</si>
  <si>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</si>
  <si>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</si>
  <si>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</si>
  <si>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</si>
  <si>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</si>
  <si>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</si>
  <si>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</si>
  <si>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</si>
  <si>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</si>
  <si>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</si>
  <si>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</si>
  <si>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</si>
  <si>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</si>
  <si>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</si>
  <si>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</si>
  <si>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</si>
  <si>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</si>
  <si>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</si>
  <si>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</si>
  <si>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</si>
  <si>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</si>
  <si>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</si>
  <si>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</si>
  <si>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</si>
  <si>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</si>
  <si>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</si>
  <si>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</si>
  <si>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</si>
  <si>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</si>
  <si>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</si>
  <si>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</si>
  <si>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</si>
  <si>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</si>
  <si>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</si>
  <si>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</si>
  <si>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</si>
  <si>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</si>
  <si>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</si>
  <si>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</si>
  <si>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</si>
  <si>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</si>
  <si>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</si>
  <si>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</si>
  <si>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</si>
  <si>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</si>
  <si>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</si>
  <si>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</si>
  <si>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</si>
  <si>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</si>
  <si>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</si>
  <si>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</si>
  <si>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</si>
  <si>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</si>
  <si>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</si>
  <si>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</si>
  <si>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</si>
  <si>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</si>
  <si>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</si>
  <si>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</si>
  <si>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</si>
  <si>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</si>
  <si>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</si>
  <si>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</si>
  <si>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</si>
  <si>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</si>
  <si>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</si>
  <si>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</si>
  <si>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</si>
  <si>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</si>
  <si>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</si>
  <si>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</si>
  <si>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</si>
  <si>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</si>
  <si>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</si>
  <si>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</si>
  <si>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</si>
  <si>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</si>
  <si>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</si>
  <si>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</si>
  <si>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</si>
  <si>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</si>
  <si>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</si>
  <si>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</si>
  <si>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</si>
  <si>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</si>
  <si>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</si>
  <si>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</si>
  <si>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</si>
  <si>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</si>
  <si>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</si>
  <si>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</si>
  <si>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</si>
  <si>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</si>
  <si>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</si>
  <si>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</si>
  <si>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</si>
  <si>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</si>
  <si>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</si>
  <si>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</si>
  <si>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</si>
  <si>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</si>
  <si>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</si>
  <si>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</si>
  <si>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</si>
  <si>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</si>
  <si>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</si>
  <si>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</si>
  <si>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</si>
  <si>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</si>
  <si>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</si>
  <si>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</si>
  <si>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</si>
  <si>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</si>
  <si>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</si>
  <si>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</si>
  <si>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</si>
  <si>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</si>
  <si>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</si>
  <si>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</si>
  <si>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</si>
  <si>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</si>
  <si>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</si>
  <si>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</si>
  <si>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</si>
  <si>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</si>
  <si>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</si>
  <si>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</si>
  <si>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</si>
  <si>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</si>
  <si>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</si>
  <si>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</si>
  <si>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</si>
  <si>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</si>
  <si>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</si>
  <si>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</si>
  <si>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</si>
  <si>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</si>
  <si>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</si>
  <si>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</si>
  <si>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</si>
  <si>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</si>
  <si>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</si>
  <si>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</si>
  <si>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</si>
  <si>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</si>
  <si>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</si>
  <si>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</si>
  <si>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</si>
  <si>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</si>
  <si>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</si>
  <si>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</si>
  <si>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</si>
  <si>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</si>
  <si>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</si>
  <si>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</si>
  <si>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</si>
  <si>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</si>
  <si>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</si>
  <si>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</si>
  <si>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</si>
  <si>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</si>
  <si>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</si>
  <si>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</si>
  <si>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</si>
  <si>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</si>
  <si>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</si>
  <si>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</si>
  <si>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</si>
  <si>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</si>
  <si>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</si>
  <si>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</si>
  <si>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</si>
  <si>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</si>
  <si>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</si>
  <si>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</si>
  <si>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</si>
  <si>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</si>
  <si>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</si>
  <si>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</si>
  <si>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</si>
  <si>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</si>
  <si>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</si>
  <si>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</si>
  <si>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</si>
  <si>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</si>
  <si>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</si>
  <si>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</si>
  <si>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</si>
  <si>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</si>
  <si>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</si>
  <si>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</si>
  <si>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</si>
  <si>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</si>
  <si>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</si>
  <si>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</si>
  <si>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</si>
  <si>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</si>
  <si>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</si>
  <si>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</si>
  <si>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</si>
  <si>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</si>
  <si>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</si>
  <si>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</si>
  <si>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</si>
  <si>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</si>
  <si>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</si>
  <si>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</si>
  <si>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</si>
  <si>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</si>
  <si>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</si>
  <si>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</si>
  <si>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</si>
  <si>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</si>
  <si>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</si>
  <si>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</si>
  <si>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</si>
  <si>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</si>
  <si>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</si>
  <si>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</si>
  <si>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</si>
  <si>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</si>
  <si>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</si>
  <si>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</si>
  <si>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</si>
  <si>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</si>
  <si>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</si>
  <si>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</si>
  <si>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</si>
  <si>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</si>
  <si>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</si>
  <si>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</si>
  <si>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</si>
  <si>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</si>
  <si>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</si>
  <si>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</si>
  <si>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</si>
  <si>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</si>
  <si>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</si>
  <si>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</si>
  <si>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</si>
  <si>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</si>
  <si>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</si>
  <si>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</si>
  <si>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</si>
  <si>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</si>
  <si>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</si>
  <si>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</si>
  <si>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</si>
  <si>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</si>
  <si>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</si>
  <si>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</si>
  <si>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</si>
  <si>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</si>
  <si>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</si>
  <si>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</si>
  <si>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</si>
  <si>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</si>
  <si>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</si>
  <si>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</si>
  <si>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</si>
  <si>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</si>
  <si>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</si>
  <si>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</si>
  <si>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</si>
  <si>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</si>
  <si>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</si>
  <si>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</si>
  <si>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</si>
  <si>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</si>
  <si>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</si>
  <si>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</si>
  <si>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</si>
  <si>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</si>
  <si>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</si>
  <si>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</si>
  <si>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</si>
  <si>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</si>
  <si>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</si>
  <si>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</si>
  <si>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</si>
  <si>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</si>
  <si>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</si>
  <si>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</si>
  <si>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</si>
  <si>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</si>
  <si>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</si>
  <si>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</si>
  <si>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</si>
  <si>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</si>
  <si>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</si>
  <si>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</si>
  <si>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</si>
  <si>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</si>
  <si>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</si>
  <si>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</si>
  <si>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</si>
  <si>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</si>
  <si>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</si>
  <si>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</si>
  <si>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</si>
  <si>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</si>
  <si>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</si>
  <si>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</si>
  <si>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</si>
  <si>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</si>
  <si>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</si>
  <si>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</si>
  <si>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</si>
  <si>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</si>
  <si>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</si>
  <si>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</si>
  <si>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</si>
  <si>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</si>
  <si>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</si>
  <si>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</si>
  <si>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</si>
  <si>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</si>
  <si>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</si>
  <si>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</si>
  <si>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</si>
  <si>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</si>
  <si>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</si>
  <si>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</si>
  <si>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</si>
  <si>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</si>
  <si>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</si>
  <si>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</si>
  <si>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</si>
  <si>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</si>
  <si>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</si>
  <si>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</si>
  <si>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</si>
  <si>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</si>
  <si>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</si>
  <si>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</si>
  <si>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</si>
  <si>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</si>
  <si>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</si>
  <si>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</si>
  <si>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</si>
  <si>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</si>
  <si>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</si>
  <si>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</si>
  <si>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</si>
  <si>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</si>
  <si>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</si>
  <si>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</si>
  <si>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</si>
  <si>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</si>
  <si>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</si>
  <si>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</si>
  <si>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</si>
  <si>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</si>
  <si>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</si>
  <si>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</si>
  <si>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</si>
  <si>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</si>
  <si>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</si>
  <si>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</si>
  <si>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</si>
  <si>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</si>
  <si>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</si>
  <si>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</si>
  <si>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</si>
  <si>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</si>
  <si>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</si>
  <si>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</si>
  <si>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</si>
  <si>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</si>
  <si>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</si>
  <si>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</si>
  <si>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</si>
  <si>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</si>
  <si>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</si>
  <si>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</si>
  <si>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</si>
  <si>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</si>
  <si>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</si>
  <si>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</si>
  <si>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</si>
  <si>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</si>
  <si>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</si>
  <si>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</si>
  <si>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</si>
  <si>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</si>
  <si>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</si>
  <si>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</si>
  <si>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</si>
  <si>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</si>
  <si>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</si>
  <si>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</si>
  <si>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</si>
  <si>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</si>
  <si>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</si>
  <si>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</si>
  <si>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</si>
  <si>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</si>
  <si>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</si>
  <si>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</si>
  <si>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</si>
  <si>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</si>
  <si>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</si>
  <si>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</si>
  <si>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</si>
  <si>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</si>
  <si>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</si>
  <si>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</si>
  <si>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</si>
  <si>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</si>
  <si>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</si>
  <si>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</si>
  <si>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</si>
  <si>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</si>
  <si>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</si>
  <si>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</si>
  <si>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</si>
  <si>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</si>
  <si>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</si>
  <si>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</si>
  <si>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</si>
  <si>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</si>
  <si>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</si>
  <si>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</si>
  <si>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</si>
  <si>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</si>
  <si>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</si>
  <si>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</si>
  <si>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</si>
  <si>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</si>
  <si>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</si>
  <si>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</si>
  <si>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</si>
  <si>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</si>
  <si>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</si>
  <si>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</si>
  <si>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</si>
  <si>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</si>
  <si>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</si>
  <si>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</si>
  <si>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</si>
  <si>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</si>
  <si>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</si>
  <si>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</si>
  <si>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</si>
  <si>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</si>
  <si>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</si>
  <si>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</si>
  <si>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</si>
  <si>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</si>
  <si>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</si>
  <si>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</si>
  <si>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</si>
  <si>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</si>
  <si>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</si>
  <si>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</si>
  <si>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</si>
  <si>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</si>
  <si>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</si>
  <si>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</si>
  <si>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</si>
  <si>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</si>
  <si>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</si>
  <si>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</si>
  <si>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</si>
  <si>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</si>
  <si>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</si>
  <si>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</si>
  <si>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</si>
  <si>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</si>
  <si>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</si>
  <si>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</si>
  <si>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</si>
  <si>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</si>
  <si>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</si>
  <si>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</si>
  <si>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</si>
  <si>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</si>
  <si>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</si>
  <si>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</si>
  <si>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</si>
  <si>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</si>
  <si>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</si>
  <si>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</si>
  <si>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</si>
  <si>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</si>
  <si>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</si>
  <si>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</si>
  <si>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</si>
  <si>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</si>
  <si>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</si>
  <si>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</si>
  <si>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</si>
  <si>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</si>
  <si>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</si>
  <si>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</si>
  <si>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</si>
  <si>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</si>
  <si>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</si>
  <si>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</si>
  <si>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</si>
  <si>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</si>
  <si>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</si>
  <si>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</si>
  <si>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</si>
  <si>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</si>
  <si>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</si>
  <si>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</si>
  <si>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</si>
  <si>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</si>
  <si>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</si>
  <si>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</si>
  <si>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</si>
  <si>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</si>
  <si>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</si>
  <si>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</si>
  <si>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</si>
  <si>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</si>
  <si>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</si>
  <si>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</si>
  <si>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</si>
  <si>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</si>
  <si>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</si>
  <si>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</si>
  <si>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</si>
  <si>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</si>
  <si>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</si>
  <si>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</si>
  <si>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</si>
  <si>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</si>
  <si>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</si>
  <si>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</si>
  <si>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</si>
  <si>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</si>
  <si>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</si>
  <si>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</si>
  <si>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</si>
  <si>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</si>
  <si>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</si>
  <si>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</si>
  <si>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</si>
  <si>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</si>
  <si>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</si>
  <si>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</si>
  <si>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</si>
  <si>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</si>
  <si>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</si>
  <si>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</si>
  <si>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</si>
  <si>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</si>
  <si>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</si>
  <si>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</si>
  <si>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</si>
  <si>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</si>
  <si>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</si>
  <si>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</si>
  <si>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</si>
  <si>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</si>
  <si>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</si>
  <si>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</si>
  <si>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</si>
  <si>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</si>
  <si>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</si>
  <si>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</si>
  <si>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</si>
  <si>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</si>
  <si>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</si>
  <si>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</si>
  <si>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</si>
  <si>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</si>
  <si>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</si>
  <si>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</si>
  <si>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</si>
  <si>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</si>
  <si>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</si>
  <si>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</si>
  <si>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</si>
  <si>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</si>
  <si>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</si>
  <si>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</si>
  <si>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</si>
  <si>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</si>
  <si>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</si>
  <si>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</si>
  <si>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</si>
  <si>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</si>
  <si>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</si>
  <si>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</si>
  <si>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</si>
  <si>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</si>
  <si>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</si>
  <si>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</si>
  <si>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</si>
  <si>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</si>
  <si>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</si>
  <si>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</si>
  <si>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</si>
  <si>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</si>
  <si>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</si>
  <si>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</si>
  <si>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</si>
  <si>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</si>
  <si>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</si>
  <si>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</si>
  <si>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</si>
  <si>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</si>
  <si>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</si>
  <si>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</si>
  <si>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</si>
  <si>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</si>
  <si>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</si>
  <si>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</si>
  <si>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</si>
  <si>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</si>
  <si>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</si>
  <si>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</si>
  <si>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</si>
  <si>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</si>
  <si>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</si>
  <si>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</si>
  <si>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</si>
  <si>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</si>
  <si>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</si>
  <si>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</si>
  <si>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</si>
  <si>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</si>
  <si>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</si>
  <si>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</si>
  <si>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</si>
  <si>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</si>
  <si>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</si>
  <si>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</si>
  <si>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</si>
  <si>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</si>
  <si>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</si>
  <si>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</si>
  <si>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</si>
  <si>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</si>
  <si>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</si>
  <si>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</si>
  <si>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</si>
  <si>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</si>
  <si>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</si>
  <si>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</si>
  <si>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</si>
  <si>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</si>
  <si>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</si>
  <si>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</si>
  <si>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</si>
  <si>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</si>
  <si>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</si>
  <si>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</si>
  <si>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</si>
  <si>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</si>
  <si>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</si>
  <si>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</si>
  <si>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</si>
  <si>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</si>
  <si>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</si>
  <si>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</si>
  <si>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</si>
  <si>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</si>
  <si>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</si>
  <si>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</si>
  <si>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</si>
  <si>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</si>
  <si>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</si>
  <si>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</si>
  <si>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</si>
  <si>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</si>
  <si>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</si>
  <si>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</si>
  <si>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</si>
  <si>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</si>
  <si>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</si>
  <si>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</si>
  <si>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</si>
  <si>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</si>
  <si>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</si>
  <si>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</si>
  <si>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</si>
  <si>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</si>
  <si>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</si>
  <si>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</si>
  <si>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</si>
  <si>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</si>
  <si>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</si>
  <si>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</si>
  <si>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</si>
  <si>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</si>
  <si>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</si>
  <si>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</si>
  <si>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</si>
  <si>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</si>
  <si>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</si>
  <si>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</si>
  <si>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</si>
  <si>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</si>
  <si>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</si>
  <si>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</si>
  <si>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</si>
  <si>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</si>
  <si>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</si>
  <si>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</si>
  <si>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</si>
  <si>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</si>
  <si>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</si>
  <si>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</si>
  <si>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</si>
  <si>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</si>
  <si>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</si>
  <si>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</si>
  <si>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</si>
  <si>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</si>
  <si>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</si>
  <si>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</si>
  <si>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</si>
  <si>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</si>
  <si>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</si>
  <si>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</si>
  <si>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</si>
  <si>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</si>
  <si>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</si>
  <si>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</si>
  <si>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</si>
  <si>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</si>
  <si>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</si>
  <si>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</si>
  <si>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</si>
  <si>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</si>
  <si>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</si>
  <si>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</si>
  <si>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</si>
  <si>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</si>
  <si>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</si>
  <si>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</si>
  <si>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</si>
  <si>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</si>
  <si>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</si>
  <si>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</si>
  <si>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</si>
  <si>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</si>
  <si>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</si>
  <si>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</si>
  <si>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</si>
  <si>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</si>
  <si>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</si>
  <si>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</si>
  <si>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</si>
  <si>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</si>
  <si>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</si>
  <si>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</si>
  <si>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</si>
  <si>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</si>
  <si>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</si>
  <si>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</si>
  <si>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</si>
  <si>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</si>
  <si>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</si>
  <si>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</si>
  <si>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</si>
  <si>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</si>
  <si>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</si>
  <si>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</si>
  <si>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</si>
  <si>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</si>
  <si>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</si>
  <si>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</si>
  <si>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</si>
  <si>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</si>
  <si>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</si>
  <si>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</si>
  <si>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</si>
  <si>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</si>
  <si>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</si>
  <si>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</si>
  <si>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</si>
  <si>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</si>
  <si>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</si>
  <si>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</si>
  <si>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</si>
  <si>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</si>
  <si>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</si>
  <si>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</si>
  <si>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</si>
  <si>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</si>
  <si>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</si>
  <si>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</si>
  <si>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</si>
  <si>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</si>
  <si>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</si>
  <si>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</si>
  <si>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</si>
  <si>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</si>
  <si>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</si>
  <si>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</si>
  <si>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</si>
  <si>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</si>
  <si>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</si>
  <si>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</si>
  <si>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</si>
  <si>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</si>
  <si>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</si>
  <si>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</si>
  <si>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</si>
  <si>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</si>
  <si>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</si>
  <si>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</si>
  <si>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</si>
  <si>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</si>
  <si>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</si>
  <si>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</si>
  <si>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</si>
  <si>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</si>
  <si>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</si>
  <si>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</si>
  <si>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</si>
  <si>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</si>
  <si>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</si>
  <si>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</si>
  <si>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</si>
  <si>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</si>
  <si>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</si>
  <si>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</si>
  <si>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</si>
  <si>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</si>
  <si>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</si>
  <si>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</si>
  <si>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</si>
  <si>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</si>
  <si>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</si>
  <si>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</si>
  <si>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</si>
  <si>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</si>
  <si>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</si>
  <si>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</si>
  <si>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</si>
  <si>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</si>
  <si>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</si>
  <si>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</si>
  <si>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</si>
  <si>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</si>
  <si>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</si>
  <si>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</si>
  <si>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</si>
  <si>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</si>
  <si>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</si>
  <si>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</si>
  <si>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</si>
  <si>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</si>
  <si>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</si>
  <si>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</si>
  <si>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</si>
  <si>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</si>
  <si>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</si>
  <si>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</si>
  <si>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</si>
  <si>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</si>
  <si>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</si>
  <si>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</si>
  <si>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</si>
  <si>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</si>
  <si>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</si>
  <si>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</si>
  <si>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</si>
  <si>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</si>
  <si>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</si>
  <si>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</si>
  <si>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</si>
  <si>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</si>
  <si>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</si>
  <si>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</si>
  <si>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</si>
  <si>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</si>
  <si>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</si>
  <si>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</si>
  <si>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</si>
  <si>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</si>
  <si>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</si>
  <si>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</si>
  <si>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</si>
  <si>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</si>
  <si>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</si>
  <si>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</si>
  <si>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</si>
  <si>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</si>
  <si>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</si>
  <si>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</si>
  <si>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</si>
  <si>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</si>
  <si>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</si>
  <si>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</si>
  <si>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</si>
  <si>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</si>
  <si>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</si>
  <si>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</si>
  <si>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</si>
  <si>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</si>
  <si>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</si>
  <si>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</si>
  <si>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</si>
  <si>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</si>
  <si>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</si>
  <si>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</si>
  <si>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</si>
  <si>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</si>
  <si>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</si>
  <si>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</si>
  <si>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</si>
  <si>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</si>
  <si>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</si>
  <si>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</si>
  <si>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</si>
  <si>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</si>
  <si>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</si>
  <si>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</si>
  <si>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</si>
  <si>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</si>
  <si>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</si>
  <si>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</si>
  <si>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</si>
  <si>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</si>
  <si>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</si>
  <si>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</si>
  <si>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</si>
  <si>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</si>
  <si>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</si>
  <si>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</si>
  <si>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</si>
  <si>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</si>
  <si>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</si>
  <si>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</si>
  <si>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</si>
  <si>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</si>
  <si>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</si>
  <si>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</si>
  <si>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</si>
  <si>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</si>
  <si>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</si>
  <si>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</si>
  <si>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</si>
  <si>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</si>
  <si>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</si>
  <si>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</si>
  <si>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</si>
  <si>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</si>
  <si>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</si>
  <si>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</si>
  <si>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</si>
  <si>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</si>
  <si>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</si>
  <si>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</si>
  <si>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</si>
  <si>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</si>
  <si>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</si>
  <si>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</si>
  <si>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</si>
  <si>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</si>
  <si>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</si>
  <si>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</si>
  <si>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</si>
  <si>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</si>
  <si>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</si>
  <si>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</si>
  <si>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</si>
  <si>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</si>
  <si>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</si>
  <si>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</si>
  <si>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</si>
  <si>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</si>
  <si>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</si>
  <si>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</si>
  <si>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</si>
  <si>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</si>
  <si>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</si>
  <si>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</si>
  <si>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</si>
  <si>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</si>
  <si>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</si>
  <si>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</si>
  <si>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</si>
  <si>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</si>
  <si>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</si>
  <si>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</si>
  <si>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</si>
  <si>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</si>
  <si>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</si>
  <si>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</si>
  <si>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</si>
  <si>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</si>
  <si>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</si>
  <si>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</si>
  <si>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</si>
  <si>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</si>
  <si>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</si>
  <si>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</si>
  <si>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</si>
  <si>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</si>
  <si>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</si>
  <si>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</si>
  <si>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</si>
  <si>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</si>
  <si>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</si>
  <si>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</si>
  <si>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</si>
  <si>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</si>
  <si>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</si>
  <si>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</si>
  <si>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</si>
  <si>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</si>
  <si>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</si>
  <si>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</si>
  <si>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</si>
  <si>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</si>
  <si>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</si>
  <si>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</si>
  <si>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</si>
  <si>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</si>
  <si>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</si>
  <si>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</si>
  <si>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</si>
  <si>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</si>
  <si>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</si>
  <si>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</si>
  <si>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</si>
  <si>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</si>
  <si>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</si>
  <si>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</si>
  <si>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</si>
  <si>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</si>
  <si>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</si>
  <si>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</si>
  <si>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</si>
  <si>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</si>
  <si>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</si>
  <si>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</si>
  <si>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</si>
  <si>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</si>
  <si>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</si>
  <si>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</si>
  <si>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</si>
  <si>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</si>
  <si>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</si>
  <si>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</si>
  <si>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</si>
  <si>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</si>
  <si>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</si>
  <si>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</si>
  <si>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</si>
  <si>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</si>
  <si>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</si>
  <si>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</si>
  <si>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</si>
  <si>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</si>
  <si>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</si>
  <si>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</si>
  <si>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</si>
  <si>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</si>
  <si>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</si>
  <si>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</si>
  <si>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</si>
  <si>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</si>
  <si>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</si>
  <si>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</si>
  <si>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</si>
  <si>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</si>
  <si>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</si>
  <si>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</si>
  <si>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</si>
  <si>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</si>
  <si>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</si>
  <si>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</si>
  <si>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</si>
  <si>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</si>
  <si>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</si>
  <si>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</si>
  <si>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</si>
  <si>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</si>
  <si>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</si>
  <si>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</si>
  <si>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</si>
  <si>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</si>
  <si>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</si>
  <si>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</si>
  <si>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</si>
  <si>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</si>
  <si>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</si>
  <si>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</si>
  <si>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</si>
  <si>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</si>
  <si>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</si>
  <si>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</si>
  <si>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</si>
  <si>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</si>
  <si>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</si>
  <si>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</si>
  <si>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</si>
  <si>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</si>
  <si>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</si>
  <si>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</si>
  <si>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</si>
  <si>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</si>
  <si>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</si>
  <si>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</si>
  <si>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</si>
  <si>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</si>
  <si>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</si>
  <si>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</si>
  <si>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</si>
  <si>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</si>
  <si>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</si>
  <si>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</si>
  <si>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</si>
  <si>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</si>
  <si>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</si>
  <si>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</si>
  <si>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</si>
  <si>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</si>
  <si>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</si>
  <si>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</si>
  <si>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</si>
  <si>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</si>
  <si>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</si>
  <si>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</si>
  <si>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</si>
  <si>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</si>
  <si>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</si>
  <si>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</si>
  <si>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</si>
  <si>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</si>
  <si>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</si>
  <si>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</si>
  <si>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</si>
  <si>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</si>
  <si>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</si>
  <si>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</si>
  <si>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</si>
  <si>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</si>
  <si>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</si>
  <si>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</si>
  <si>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</si>
  <si>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</si>
  <si>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</si>
  <si>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</si>
  <si>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</si>
  <si>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</si>
  <si>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</si>
  <si>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</si>
  <si>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</si>
  <si>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</si>
  <si>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</si>
  <si>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</si>
  <si>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</si>
  <si>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</si>
  <si>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</si>
  <si>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</si>
  <si>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</si>
  <si>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</si>
  <si>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</si>
  <si>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</si>
  <si>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</si>
  <si>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</si>
  <si>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</si>
  <si>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</si>
  <si>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</si>
  <si>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</si>
  <si>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</si>
  <si>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</si>
  <si>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</si>
  <si>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</si>
  <si>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</si>
  <si>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</si>
  <si>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</si>
  <si>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</si>
  <si>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</si>
  <si>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</si>
  <si>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</si>
  <si>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</si>
  <si>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</si>
  <si>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</si>
  <si>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</si>
  <si>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</si>
  <si>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</si>
  <si>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</si>
  <si>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</si>
  <si>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</si>
  <si>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</si>
  <si>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</si>
  <si>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</si>
  <si>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</si>
  <si>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</si>
  <si>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</si>
  <si>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</si>
  <si>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</si>
  <si>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</si>
  <si>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</si>
  <si>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</si>
  <si>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</si>
  <si>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</si>
  <si>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</si>
  <si>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</si>
  <si>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</si>
  <si>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</si>
  <si>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</si>
  <si>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</si>
  <si>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</si>
  <si>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</si>
  <si>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</si>
  <si>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</si>
  <si>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</si>
  <si>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</si>
  <si>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</si>
  <si>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</si>
  <si>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</si>
  <si>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</si>
  <si>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</si>
  <si>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</si>
  <si>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</si>
  <si>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</si>
  <si>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</si>
  <si>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</si>
  <si>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</si>
  <si>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</si>
  <si>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</si>
  <si>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</si>
  <si>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</si>
  <si>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</si>
  <si>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</si>
  <si>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</si>
  <si>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</si>
  <si>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</si>
  <si>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</si>
  <si>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</si>
  <si>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</si>
  <si>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</si>
  <si>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</si>
  <si>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</si>
  <si>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</si>
  <si>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</si>
  <si>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</si>
  <si>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</si>
  <si>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</si>
  <si>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</si>
  <si>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</si>
  <si>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</si>
  <si>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</si>
  <si>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</si>
  <si>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</si>
  <si>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</si>
  <si>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</si>
  <si>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</si>
  <si>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</si>
  <si>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</si>
  <si>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</si>
  <si>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</si>
  <si>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</si>
  <si>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</si>
  <si>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</si>
  <si>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</si>
  <si>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</si>
  <si>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</si>
  <si>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</si>
  <si>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</si>
  <si>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</si>
  <si>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</si>
  <si>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</si>
  <si>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</si>
  <si>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</si>
  <si>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</si>
  <si>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</si>
  <si>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</si>
  <si>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</si>
  <si>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</si>
  <si>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</si>
  <si>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</si>
  <si>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</si>
  <si>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</si>
  <si>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</si>
  <si>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</si>
  <si>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</si>
  <si>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</si>
  <si>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</si>
  <si>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</si>
  <si>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</si>
  <si>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</si>
  <si>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</si>
  <si>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</si>
  <si>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</si>
  <si>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</si>
  <si>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</si>
  <si>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</si>
  <si>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</si>
  <si>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</si>
  <si>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</si>
  <si>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</si>
  <si>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</si>
  <si>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</si>
  <si>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</si>
  <si>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</si>
  <si>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</si>
  <si>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</si>
  <si>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</si>
  <si>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</si>
  <si>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</si>
  <si>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</si>
  <si>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</si>
  <si>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</si>
  <si>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</si>
  <si>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</si>
  <si>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</si>
  <si>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</si>
  <si>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</si>
  <si>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</si>
  <si>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</si>
  <si>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</si>
  <si>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</si>
  <si>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</si>
  <si>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</si>
  <si>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</si>
  <si>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</si>
  <si>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</si>
  <si>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</si>
  <si>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</si>
  <si>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</si>
  <si>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</si>
  <si>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</si>
  <si>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</si>
  <si>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</si>
  <si>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</si>
  <si>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</si>
  <si>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</si>
  <si>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</si>
  <si>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</si>
  <si>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</si>
  <si>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</si>
  <si>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</si>
  <si>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</si>
  <si>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</si>
  <si>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</si>
  <si>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</si>
  <si>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</si>
  <si>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</si>
  <si>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</si>
  <si>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</si>
  <si>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</si>
  <si>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</si>
  <si>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</si>
  <si>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</si>
  <si>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</si>
  <si>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</si>
  <si>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</si>
  <si>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</si>
  <si>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</si>
  <si>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</si>
  <si>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</si>
  <si>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</si>
  <si>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</si>
  <si>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</si>
  <si>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</si>
  <si>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</si>
  <si>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</si>
  <si>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</si>
  <si>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</si>
  <si>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</si>
  <si>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</si>
  <si>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</si>
  <si>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</si>
  <si>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</si>
  <si>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</si>
  <si>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</si>
  <si>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</si>
  <si>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</si>
  <si>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</si>
  <si>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</si>
  <si>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</si>
  <si>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</si>
  <si>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</si>
  <si>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</si>
  <si>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</si>
  <si>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</si>
  <si>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</si>
  <si>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</si>
  <si>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</si>
  <si>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</si>
  <si>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</si>
  <si>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</si>
  <si>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</si>
  <si>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</si>
  <si>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</si>
  <si>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</si>
  <si>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</si>
  <si>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</si>
  <si>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</si>
  <si>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</si>
  <si>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</si>
  <si>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</si>
  <si>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</si>
  <si>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</si>
  <si>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</si>
  <si>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</si>
  <si>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</si>
  <si>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</si>
  <si>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</si>
  <si>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</si>
  <si>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</si>
  <si>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</si>
  <si>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</si>
  <si>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</si>
  <si>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</si>
  <si>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</si>
  <si>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</si>
  <si>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</si>
  <si>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</si>
  <si>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</si>
  <si>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</si>
  <si>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</si>
  <si>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</si>
  <si>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</si>
  <si>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</si>
  <si>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</si>
  <si>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</si>
  <si>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</si>
  <si>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</si>
  <si>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</si>
  <si>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</si>
  <si>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</si>
  <si>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</si>
  <si>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</si>
  <si>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</si>
  <si>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</si>
  <si>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</si>
  <si>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</si>
  <si>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</si>
  <si>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</si>
  <si>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</si>
  <si>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</si>
  <si>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</si>
  <si>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</si>
  <si>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</si>
  <si>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</si>
  <si>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</si>
  <si>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</si>
  <si>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</si>
  <si>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</si>
  <si>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</si>
  <si>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</si>
  <si>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</si>
  <si>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</si>
  <si>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</si>
  <si>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</si>
  <si>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</si>
  <si>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</si>
  <si>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</si>
  <si>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</si>
  <si>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</si>
  <si>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</si>
  <si>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</si>
  <si>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</si>
  <si>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</si>
  <si>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</si>
  <si>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</si>
  <si>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</si>
  <si>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</si>
  <si>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</si>
  <si>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</si>
  <si>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</si>
  <si>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</si>
  <si>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</si>
  <si>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</si>
  <si>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</si>
  <si>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</si>
  <si>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</si>
  <si>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</si>
  <si>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</si>
  <si>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</si>
  <si>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</si>
  <si>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</si>
  <si>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</si>
  <si>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</si>
  <si>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</si>
  <si>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</si>
  <si>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</si>
  <si>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</si>
  <si>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</si>
  <si>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</si>
  <si>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</si>
  <si>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</si>
  <si>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</si>
  <si>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</si>
  <si>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</si>
  <si>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</si>
  <si>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</si>
  <si>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</si>
  <si>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</si>
  <si>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</si>
  <si>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</si>
  <si>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</si>
  <si>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</si>
  <si>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</si>
  <si>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</si>
  <si>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</si>
  <si>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</si>
  <si>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</si>
  <si>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</si>
  <si>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</si>
  <si>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</si>
  <si>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</si>
  <si>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</si>
  <si>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</si>
  <si>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</si>
  <si>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</si>
  <si>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</si>
  <si>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</si>
  <si>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</si>
  <si>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</si>
  <si>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</si>
  <si>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</si>
  <si>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</si>
  <si>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</si>
  <si>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</si>
  <si>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</si>
  <si>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</si>
  <si>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</si>
  <si>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</si>
  <si>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</si>
  <si>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</si>
  <si>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</si>
  <si>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</si>
  <si>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</si>
  <si>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</si>
  <si>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</si>
  <si>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</si>
  <si>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</si>
  <si>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</si>
  <si>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</si>
  <si>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</si>
  <si>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</si>
  <si>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</si>
  <si>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</si>
  <si>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</si>
  <si>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</si>
  <si>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</si>
  <si>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</si>
  <si>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</si>
  <si>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</si>
  <si>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</si>
  <si>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</si>
  <si>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</si>
  <si>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</si>
  <si>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</si>
  <si>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</si>
  <si>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</si>
  <si>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</si>
  <si>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</si>
  <si>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</si>
  <si>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</si>
  <si>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</si>
  <si>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</si>
  <si>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</si>
  <si>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</si>
  <si>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</si>
  <si>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</si>
  <si>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</si>
  <si>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</si>
  <si>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</si>
  <si>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</si>
  <si>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</si>
  <si>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</si>
  <si>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</si>
  <si>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</si>
  <si>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</si>
  <si>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</si>
  <si>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</si>
  <si>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</si>
  <si>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</si>
  <si>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</si>
  <si>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</si>
  <si>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</si>
  <si>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</si>
  <si>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</si>
  <si>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</si>
  <si>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</si>
  <si>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</si>
  <si>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</si>
  <si>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</si>
  <si>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</si>
  <si>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</si>
  <si>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</si>
  <si>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</si>
  <si>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</si>
  <si>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</si>
  <si>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</si>
  <si>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</si>
  <si>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</si>
  <si>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</si>
  <si>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</si>
  <si>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</si>
  <si>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</si>
  <si>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</si>
  <si>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</si>
  <si>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</si>
  <si>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</si>
  <si>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</si>
  <si>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</si>
  <si>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</si>
  <si>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</si>
  <si>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</si>
  <si>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</si>
  <si>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</si>
  <si>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</si>
  <si>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</si>
  <si>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</si>
  <si>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</si>
  <si>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</si>
  <si>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</si>
  <si>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</si>
  <si>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</si>
  <si>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</si>
  <si>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</si>
  <si>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</si>
  <si>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</si>
  <si>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</si>
  <si>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</si>
  <si>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</si>
  <si>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</si>
  <si>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</si>
  <si>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</si>
  <si>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</si>
  <si>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</si>
  <si>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</si>
  <si>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</si>
  <si>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</si>
  <si>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</si>
  <si>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</si>
  <si>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</si>
  <si>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</si>
  <si>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</si>
  <si>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</si>
  <si>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</si>
  <si>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</si>
  <si>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</si>
  <si>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</si>
  <si>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</si>
  <si>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</si>
  <si>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</si>
  <si>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</si>
  <si>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</si>
  <si>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</si>
  <si>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</si>
  <si>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</si>
  <si>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</si>
  <si>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</si>
  <si>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</si>
  <si>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</si>
  <si>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</si>
  <si>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</si>
  <si>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</si>
  <si>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</si>
  <si>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</si>
  <si>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</si>
  <si>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</si>
  <si>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</si>
  <si>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</si>
  <si>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</si>
  <si>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</si>
  <si>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</si>
  <si>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</si>
  <si>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</si>
  <si>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</si>
  <si>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</si>
  <si>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</si>
  <si>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</si>
  <si>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</si>
  <si>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</si>
  <si>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</si>
  <si>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</si>
  <si>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</si>
  <si>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</si>
  <si>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</si>
  <si>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</si>
  <si>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</si>
  <si>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</si>
  <si>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</si>
  <si>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</si>
  <si>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</si>
  <si>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</si>
  <si>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</si>
  <si>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</si>
  <si>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</si>
  <si>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</si>
  <si>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</si>
  <si>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</si>
  <si>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</si>
  <si>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</si>
  <si>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</si>
  <si>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</si>
  <si>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</si>
  <si>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</si>
  <si>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</si>
  <si>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</si>
  <si>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</si>
  <si>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</si>
  <si>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</si>
  <si>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</si>
  <si>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</si>
  <si>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</si>
  <si>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</si>
  <si>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</si>
  <si>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</si>
  <si>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</si>
  <si>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</si>
  <si>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</si>
  <si>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</si>
  <si>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</si>
  <si>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</si>
  <si>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</si>
  <si>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</si>
  <si>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</si>
  <si>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</si>
  <si>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</si>
  <si>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</si>
  <si>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</si>
  <si>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</si>
  <si>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</si>
  <si>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</si>
  <si>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</si>
  <si>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</si>
  <si>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</si>
  <si>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</si>
  <si>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</si>
  <si>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</si>
  <si>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</si>
  <si>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</si>
  <si>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</si>
  <si>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</si>
  <si>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</si>
  <si>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</si>
  <si>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</si>
  <si>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</si>
  <si>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</si>
  <si>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</si>
  <si>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</si>
  <si>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</si>
  <si>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</si>
  <si>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</si>
  <si>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</si>
  <si>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</si>
  <si>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</si>
  <si>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</si>
  <si>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</si>
  <si>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</si>
  <si>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</si>
  <si>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</si>
  <si>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</si>
  <si>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</si>
  <si>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</si>
  <si>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</si>
  <si>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</si>
  <si>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</si>
  <si>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</si>
  <si>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</si>
  <si>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</si>
  <si>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</si>
  <si>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</si>
  <si>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</si>
  <si>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</si>
  <si>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</si>
  <si>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</si>
  <si>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</si>
  <si>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</si>
  <si>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</si>
  <si>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</si>
  <si>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</si>
  <si>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</si>
  <si>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</si>
  <si>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</si>
  <si>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</si>
  <si>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</si>
  <si>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</si>
  <si>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</si>
  <si>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</si>
  <si>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</si>
  <si>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</si>
  <si>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</si>
  <si>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</si>
  <si>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</si>
  <si>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</si>
  <si>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</si>
  <si>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</si>
  <si>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</si>
  <si>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</si>
  <si>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</si>
  <si>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</si>
  <si>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</si>
  <si>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</si>
  <si>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</si>
  <si>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</si>
  <si>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</si>
  <si>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</si>
  <si>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</si>
  <si>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</si>
  <si>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</si>
  <si>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</si>
  <si>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</si>
  <si>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</si>
  <si>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</si>
  <si>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</si>
  <si>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</si>
  <si>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</si>
  <si>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</si>
  <si>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</si>
  <si>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</si>
  <si>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</si>
  <si>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</si>
  <si>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</si>
  <si>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</si>
  <si>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</si>
  <si>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</si>
  <si>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</si>
  <si>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</si>
  <si>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</si>
  <si>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</si>
  <si>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</si>
  <si>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</si>
  <si>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</si>
  <si>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</si>
  <si>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</si>
  <si>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</si>
  <si>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</si>
  <si>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</si>
  <si>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</si>
  <si>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</si>
  <si>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</si>
  <si>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</si>
  <si>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</si>
  <si>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</si>
  <si>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</si>
  <si>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</si>
  <si>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</si>
  <si>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</si>
  <si>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</si>
  <si>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</si>
  <si>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</si>
  <si>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</si>
  <si>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</si>
  <si>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</si>
  <si>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</si>
  <si>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</si>
  <si>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</si>
  <si>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</si>
  <si>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</si>
  <si>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</si>
  <si>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</si>
  <si>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</si>
  <si>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</si>
  <si>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</si>
  <si>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</si>
  <si>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</si>
  <si>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</si>
  <si>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</si>
  <si>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</si>
  <si>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</si>
  <si>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</si>
  <si>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</si>
  <si>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</si>
  <si>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</si>
  <si>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</si>
  <si>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</si>
  <si>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</si>
  <si>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</si>
  <si>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</si>
  <si>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</si>
  <si>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</si>
  <si>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</si>
  <si>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</si>
  <si>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</si>
  <si>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</si>
  <si>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</si>
  <si>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</si>
  <si>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</si>
  <si>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</si>
  <si>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</si>
  <si>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</si>
  <si>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</si>
  <si>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</si>
  <si>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</si>
  <si>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</si>
  <si>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</si>
  <si>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</si>
  <si>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</si>
  <si>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</si>
  <si>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</si>
  <si>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</si>
  <si>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</si>
  <si>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</si>
  <si>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</si>
  <si>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</si>
  <si>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</si>
  <si>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</si>
  <si>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</si>
  <si>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</si>
  <si>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</si>
  <si>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</si>
  <si>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</si>
  <si>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</si>
  <si>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</si>
  <si>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</si>
  <si>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</si>
  <si>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</si>
  <si>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</si>
  <si>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</si>
  <si>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</si>
  <si>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</si>
  <si>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</si>
  <si>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</si>
  <si>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</si>
  <si>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</si>
  <si>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</si>
  <si>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</si>
  <si>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</si>
  <si>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</si>
  <si>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</si>
  <si>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</si>
  <si>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</si>
  <si>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</si>
  <si>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</si>
  <si>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</si>
  <si>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</si>
  <si>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</si>
  <si>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</si>
  <si>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</si>
  <si>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</si>
  <si>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</si>
  <si>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</si>
  <si>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</si>
  <si>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</si>
  <si>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</si>
  <si>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</si>
  <si>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</si>
  <si>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</si>
  <si>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</si>
  <si>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</si>
  <si>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</si>
  <si>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</si>
  <si>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</si>
  <si>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</si>
  <si>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</si>
  <si>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</si>
  <si>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</si>
  <si>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</si>
  <si>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</si>
  <si>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</si>
  <si>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</si>
  <si>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</si>
  <si>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</si>
  <si>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</si>
  <si>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</si>
  <si>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</si>
  <si>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</si>
  <si>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</si>
  <si>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</si>
  <si>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</si>
  <si>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</si>
  <si>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</si>
  <si>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</si>
  <si>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</si>
  <si>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</si>
  <si>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</si>
  <si>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</si>
  <si>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</si>
  <si>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</si>
  <si>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</si>
  <si>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</si>
  <si>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</si>
  <si>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</si>
  <si>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</si>
  <si>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</si>
  <si>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</si>
  <si>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</si>
  <si>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</si>
  <si>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</si>
  <si>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</si>
  <si>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</si>
  <si>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</si>
  <si>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</si>
  <si>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</si>
  <si>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</si>
  <si>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</si>
  <si>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</si>
  <si>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</si>
  <si>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</si>
  <si>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</si>
  <si>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</si>
  <si>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</si>
  <si>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</si>
  <si>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</si>
  <si>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</si>
  <si>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</si>
  <si>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</si>
  <si>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</si>
  <si>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</si>
  <si>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</si>
  <si>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</si>
  <si>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</si>
  <si>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</si>
  <si>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</si>
  <si>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</si>
  <si>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</si>
  <si>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</si>
  <si>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</si>
  <si>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</si>
  <si>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</si>
  <si>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</si>
  <si>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</si>
  <si>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</si>
  <si>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</si>
  <si>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</si>
  <si>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</si>
  <si>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</si>
  <si>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</si>
  <si>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</si>
  <si>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</si>
  <si>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</si>
  <si>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</si>
  <si>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</si>
  <si>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</si>
  <si>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</si>
  <si>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</si>
  <si>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</si>
  <si>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</si>
  <si>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</si>
  <si>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</si>
  <si>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</si>
  <si>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</si>
  <si>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</si>
  <si>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</si>
  <si>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</si>
  <si>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</si>
  <si>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</si>
  <si>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</si>
  <si>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</si>
  <si>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</si>
  <si>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</si>
  <si>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</si>
  <si>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</si>
  <si>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</si>
  <si>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</si>
  <si>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</si>
  <si>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</si>
  <si>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</si>
  <si>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</si>
  <si>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</si>
  <si>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</si>
  <si>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</si>
  <si>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</si>
  <si>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</si>
  <si>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</si>
  <si>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</si>
  <si>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</si>
  <si>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</si>
  <si>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</si>
  <si>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</si>
  <si>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</si>
  <si>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</si>
  <si>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</si>
  <si>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</si>
  <si>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</si>
  <si>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</si>
  <si>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</si>
  <si>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</si>
  <si>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</si>
  <si>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</si>
  <si>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</si>
  <si>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</si>
  <si>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</si>
  <si>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</si>
  <si>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</si>
  <si>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</si>
  <si>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</si>
  <si>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</si>
  <si>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</si>
  <si>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</si>
  <si>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</si>
  <si>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</si>
  <si>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</si>
  <si>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</si>
  <si>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</si>
  <si>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</si>
  <si>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</si>
  <si>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</si>
  <si>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</si>
  <si>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</si>
  <si>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</si>
  <si>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</si>
  <si>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</si>
  <si>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</si>
  <si>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</si>
  <si>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</si>
  <si>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</si>
  <si>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</si>
  <si>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</si>
  <si>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</si>
  <si>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</si>
  <si>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</si>
  <si>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</si>
  <si>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</si>
  <si>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</si>
  <si>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</si>
  <si>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</si>
  <si>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</si>
  <si>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</si>
  <si>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</si>
  <si>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</si>
  <si>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</si>
  <si>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</si>
  <si>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</si>
  <si>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</si>
  <si>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</si>
  <si>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</si>
  <si>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</si>
  <si>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</si>
  <si>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</si>
  <si>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</si>
  <si>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</si>
  <si>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</si>
  <si>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</si>
  <si>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</si>
  <si>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</si>
  <si>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</si>
  <si>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</si>
  <si>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</si>
  <si>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</si>
  <si>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</si>
  <si>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</si>
  <si>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</si>
  <si>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</si>
  <si>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</si>
  <si>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</si>
  <si>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</si>
  <si>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</si>
  <si>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</si>
  <si>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</si>
  <si>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</si>
  <si>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</si>
  <si>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</si>
  <si>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</si>
  <si>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</si>
  <si>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</si>
  <si>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</si>
  <si>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</si>
  <si>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</si>
  <si>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</si>
  <si>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</si>
  <si>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</si>
  <si>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</si>
  <si>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</si>
  <si>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</si>
  <si>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</si>
  <si>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</si>
  <si>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</si>
  <si>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</si>
  <si>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</si>
  <si>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</si>
  <si>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</si>
  <si>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</si>
  <si>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</si>
  <si>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</si>
  <si>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</si>
  <si>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</si>
  <si>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</si>
  <si>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</si>
  <si>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</si>
  <si>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</si>
  <si>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</si>
  <si>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</si>
  <si>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</si>
  <si>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</si>
  <si>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</si>
  <si>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</si>
  <si>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</si>
  <si>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</si>
  <si>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</si>
  <si>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</si>
  <si>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</si>
  <si>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</si>
  <si>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</si>
  <si>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</si>
  <si>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</si>
  <si>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</si>
  <si>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</si>
  <si>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</si>
  <si>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</si>
  <si>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</si>
  <si>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</si>
  <si>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</si>
  <si>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</si>
  <si>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</si>
  <si>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</si>
  <si>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</si>
  <si>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</si>
  <si>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</si>
  <si>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</si>
  <si>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</si>
  <si>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</si>
  <si>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</si>
  <si>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</si>
  <si>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</si>
  <si>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</si>
  <si>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</si>
  <si>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</si>
  <si>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</si>
  <si>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</si>
  <si>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</si>
  <si>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</si>
  <si>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</si>
  <si>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</si>
  <si>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</si>
  <si>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</si>
  <si>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</si>
  <si>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</si>
  <si>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</si>
  <si>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</si>
  <si>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</si>
  <si>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</si>
  <si>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</si>
  <si>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</si>
  <si>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</si>
  <si>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</si>
  <si>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</si>
  <si>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</si>
  <si>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</si>
  <si>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</si>
  <si>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</si>
  <si>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</si>
  <si>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</si>
  <si>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</si>
  <si>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</si>
  <si>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</si>
  <si>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</si>
  <si>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</si>
  <si>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</si>
  <si>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</si>
  <si>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</si>
  <si>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</si>
  <si>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</si>
  <si>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</si>
  <si>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</si>
  <si>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</si>
  <si>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</si>
  <si>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</si>
  <si>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</si>
  <si>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</si>
  <si>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</si>
  <si>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</si>
  <si>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</si>
  <si>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</si>
  <si>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</si>
  <si>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</si>
  <si>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</si>
  <si>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</si>
  <si>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</si>
  <si>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</si>
  <si>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</si>
  <si>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</si>
  <si>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</si>
  <si>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</si>
  <si>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</si>
  <si>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</si>
  <si>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</si>
  <si>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</si>
  <si>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</si>
  <si>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</si>
  <si>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</si>
  <si>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</si>
  <si>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</si>
  <si>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</si>
  <si>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</si>
  <si>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</si>
  <si>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</si>
  <si>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</si>
  <si>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</si>
  <si>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</si>
  <si>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</si>
  <si>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</si>
  <si>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</si>
  <si>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</si>
  <si>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</si>
  <si>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</si>
  <si>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</si>
  <si>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</si>
  <si>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</si>
  <si>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</si>
  <si>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</si>
  <si>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</si>
  <si>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</si>
  <si>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</si>
  <si>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</si>
  <si>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</si>
  <si>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</si>
  <si>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</si>
  <si>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</si>
  <si>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</si>
  <si>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</si>
  <si>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</si>
  <si>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</si>
  <si>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</si>
  <si>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</si>
  <si>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</si>
  <si>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</si>
  <si>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</si>
  <si>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</si>
  <si>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</si>
  <si>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</si>
  <si>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</si>
  <si>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</si>
  <si>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</si>
  <si>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</si>
  <si>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</si>
  <si>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</si>
  <si>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</si>
  <si>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</si>
  <si>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</si>
  <si>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</si>
  <si>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</si>
  <si>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</si>
  <si>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</si>
  <si>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</si>
  <si>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</si>
  <si>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</si>
  <si>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</si>
  <si>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</si>
  <si>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</si>
  <si>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</si>
  <si>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</si>
  <si>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</si>
  <si>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</si>
  <si>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</si>
  <si>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</si>
  <si>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</si>
  <si>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</si>
  <si>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</si>
  <si>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</si>
  <si>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</si>
  <si>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</si>
  <si>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</si>
  <si>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</si>
  <si>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</si>
  <si>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</si>
  <si>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</si>
  <si>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</si>
  <si>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</si>
  <si>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</si>
  <si>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</si>
  <si>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</si>
  <si>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</si>
  <si>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</si>
  <si>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</si>
  <si>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</si>
  <si>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</si>
  <si>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</si>
  <si>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</si>
  <si>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</si>
  <si>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</si>
  <si>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</si>
  <si>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</si>
  <si>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</si>
  <si>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</si>
  <si>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</si>
  <si>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</si>
  <si>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</si>
  <si>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</si>
  <si>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</si>
  <si>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</si>
  <si>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</si>
  <si>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</si>
  <si>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</si>
  <si>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</si>
  <si>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</si>
  <si>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</si>
  <si>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</si>
  <si>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</si>
  <si>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</si>
  <si>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</si>
  <si>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</si>
  <si>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</si>
  <si>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</si>
  <si>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</si>
  <si>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</si>
  <si>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</si>
  <si>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</si>
  <si>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</si>
  <si>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</si>
  <si>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</si>
  <si>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</si>
  <si>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</si>
  <si>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</si>
  <si>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</si>
  <si>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</si>
  <si>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</si>
  <si>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</si>
  <si>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</si>
  <si>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</si>
  <si>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</si>
  <si>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</si>
  <si>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</si>
  <si>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</si>
  <si>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</si>
  <si>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</si>
  <si>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</si>
  <si>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</si>
  <si>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</si>
  <si>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</si>
  <si>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</si>
  <si>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</si>
  <si>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</si>
  <si>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</si>
  <si>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</si>
  <si>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</si>
  <si>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</si>
  <si>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</si>
  <si>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</si>
  <si>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</si>
  <si>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</si>
  <si>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</si>
  <si>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</si>
  <si>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</si>
  <si>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</si>
  <si>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</si>
  <si>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</si>
  <si>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</si>
  <si>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</si>
  <si>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</si>
  <si>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</si>
  <si>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</si>
  <si>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</si>
  <si>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</si>
  <si>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</si>
  <si>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</si>
  <si>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</si>
  <si>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</si>
  <si>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</si>
  <si>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</si>
  <si>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</si>
  <si>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</si>
  <si>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</si>
  <si>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</si>
  <si>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</si>
  <si>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</si>
  <si>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</si>
  <si>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</si>
  <si>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</si>
  <si>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</si>
  <si>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</si>
  <si>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</si>
  <si>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</si>
  <si>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</si>
  <si>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</si>
  <si>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</si>
  <si>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</si>
  <si>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</si>
  <si>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</si>
  <si>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</si>
  <si>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</si>
  <si>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</si>
  <si>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</si>
  <si>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</si>
  <si>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</si>
  <si>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</si>
  <si>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</si>
  <si>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</si>
  <si>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</si>
  <si>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</si>
  <si>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</si>
  <si>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</si>
  <si>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</si>
  <si>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</si>
  <si>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</si>
  <si>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</si>
  <si>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</si>
  <si>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</si>
  <si>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</si>
  <si>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</si>
  <si>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</si>
  <si>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</si>
  <si>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</si>
  <si>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</si>
  <si>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</si>
  <si>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</si>
  <si>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</si>
  <si>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</si>
  <si>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</si>
  <si>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</si>
  <si>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</si>
  <si>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</si>
  <si>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</si>
  <si>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</si>
  <si>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</si>
  <si>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</si>
  <si>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</si>
  <si>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</si>
  <si>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</si>
  <si>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</si>
  <si>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</si>
  <si>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</si>
  <si>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</si>
  <si>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</si>
  <si>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</si>
  <si>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</si>
  <si>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</si>
  <si>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</si>
  <si>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</si>
  <si>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</si>
  <si>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</si>
  <si>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</si>
  <si>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</si>
  <si>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</si>
  <si>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</si>
  <si>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</si>
  <si>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</si>
  <si>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</si>
  <si>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</si>
  <si>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</si>
  <si>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</si>
  <si>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</si>
  <si>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</si>
  <si>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</si>
  <si>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</si>
  <si>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</si>
  <si>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</si>
  <si>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</si>
  <si>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</si>
  <si>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</si>
  <si>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</si>
  <si>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</si>
  <si>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</si>
  <si>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</si>
  <si>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</si>
  <si>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</si>
  <si>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</si>
  <si>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</si>
  <si>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</si>
  <si>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</si>
  <si>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</si>
  <si>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</si>
  <si>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</si>
  <si>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</si>
  <si>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</si>
  <si>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</si>
  <si>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</si>
  <si>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</si>
  <si>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</si>
  <si>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</si>
  <si>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</si>
  <si>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</si>
  <si>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</si>
  <si>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</si>
  <si>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</si>
  <si>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</si>
  <si>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</si>
  <si>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</si>
  <si>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</si>
  <si>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</si>
  <si>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</si>
  <si>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</si>
  <si>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</si>
  <si>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</si>
  <si>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</si>
  <si>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</si>
  <si>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</si>
  <si>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</si>
  <si>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</si>
  <si>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</si>
  <si>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</si>
  <si>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</si>
  <si>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</si>
  <si>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</si>
  <si>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</si>
  <si>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</si>
  <si>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</si>
  <si>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</si>
  <si>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</si>
  <si>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</si>
  <si>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</si>
  <si>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</si>
  <si>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</si>
  <si>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</si>
  <si>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</si>
  <si>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</si>
  <si>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</si>
  <si>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</si>
  <si>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</si>
  <si>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</si>
  <si>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</si>
  <si>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</si>
  <si>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</si>
  <si>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</si>
  <si>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</si>
  <si>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</si>
  <si>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</si>
  <si>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</si>
  <si>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</si>
  <si>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</si>
  <si>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</si>
  <si>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</si>
  <si>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</si>
  <si>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</si>
  <si>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</si>
  <si>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</si>
  <si>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</si>
  <si>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</si>
  <si>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</si>
  <si>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</si>
  <si>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</si>
  <si>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</si>
  <si>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</si>
  <si>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</si>
  <si>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</si>
  <si>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</si>
  <si>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</si>
  <si>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</si>
  <si>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</si>
  <si>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</si>
  <si>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</si>
  <si>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</si>
  <si>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</si>
  <si>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</si>
  <si>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</si>
  <si>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</si>
  <si>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</si>
  <si>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</si>
  <si>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</si>
  <si>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</si>
  <si>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</si>
  <si>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</si>
  <si>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</si>
  <si>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</si>
  <si>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</si>
  <si>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</si>
  <si>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</si>
  <si>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</si>
  <si>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</si>
  <si>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</si>
  <si>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</si>
  <si>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</si>
  <si>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</si>
  <si>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</si>
  <si>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</si>
  <si>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</si>
  <si>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</si>
  <si>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</si>
  <si>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</si>
  <si>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</si>
  <si>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</si>
  <si>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</si>
  <si>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</si>
  <si>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</si>
  <si>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</si>
  <si>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</si>
  <si>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</si>
  <si>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</si>
  <si>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</si>
  <si>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</si>
  <si>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</si>
  <si>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</si>
  <si>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</si>
  <si>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</si>
  <si>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</si>
  <si>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</si>
  <si>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</si>
  <si>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</si>
  <si>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</si>
  <si>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</si>
  <si>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</si>
  <si>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</si>
  <si>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</si>
  <si>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</si>
  <si>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</si>
  <si>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</si>
  <si>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</si>
  <si>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</si>
  <si>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</si>
  <si>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</si>
  <si>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</si>
  <si>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</si>
  <si>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</si>
  <si>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</si>
  <si>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</si>
  <si>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</si>
  <si>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</si>
  <si>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</si>
  <si>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</si>
  <si>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</si>
  <si>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</si>
  <si>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</si>
  <si>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</si>
  <si>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</si>
  <si>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</si>
  <si>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</si>
  <si>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</si>
  <si>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</si>
  <si>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</si>
  <si>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</si>
  <si>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</si>
  <si>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</si>
  <si>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</si>
  <si>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</si>
  <si>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</si>
  <si>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</si>
  <si>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</si>
  <si>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</si>
  <si>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</si>
  <si>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</si>
  <si>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</si>
  <si>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</si>
  <si>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</si>
  <si>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</si>
  <si>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</si>
  <si>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</si>
  <si>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</si>
  <si>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</si>
  <si>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</si>
  <si>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</si>
  <si>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</si>
  <si>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</si>
  <si>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</si>
  <si>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</si>
  <si>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</si>
  <si>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</si>
  <si>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</si>
  <si>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</si>
  <si>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</si>
  <si>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</si>
  <si>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</si>
  <si>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</si>
  <si>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</si>
  <si>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</si>
  <si>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</si>
  <si>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</si>
  <si>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</si>
  <si>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</si>
  <si>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</si>
  <si>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</si>
  <si>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</si>
  <si>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</si>
  <si>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</si>
  <si>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</si>
  <si>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</si>
  <si>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</si>
  <si>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</si>
  <si>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</si>
  <si>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</si>
  <si>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</si>
  <si>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</si>
  <si>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</si>
  <si>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</si>
  <si>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</si>
  <si>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</si>
  <si>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</si>
  <si>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</si>
  <si>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</si>
  <si>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</si>
  <si>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</si>
  <si>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</si>
  <si>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</si>
  <si>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</si>
  <si>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</si>
  <si>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</si>
  <si>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</si>
  <si>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</si>
  <si>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</si>
  <si>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</si>
  <si>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</si>
  <si>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</si>
  <si>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</si>
  <si>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</si>
  <si>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</si>
  <si>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</si>
  <si>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</si>
  <si>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</si>
  <si>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</si>
  <si>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</si>
  <si>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</si>
  <si>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</si>
  <si>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</si>
  <si>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</si>
  <si>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</si>
  <si>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</si>
  <si>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</si>
  <si>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</si>
  <si>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</si>
  <si>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</si>
  <si>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</si>
  <si>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</si>
  <si>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</si>
  <si>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</si>
  <si>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</si>
  <si>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</si>
  <si>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</si>
  <si>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</si>
  <si>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</si>
  <si>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</si>
  <si>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</si>
  <si>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</si>
  <si>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</si>
  <si>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</si>
  <si>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</si>
  <si>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</si>
  <si>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</si>
  <si>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</si>
  <si>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</si>
  <si>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</si>
  <si>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</si>
  <si>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</si>
  <si>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</si>
  <si>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</si>
  <si>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</si>
  <si>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</si>
  <si>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</si>
  <si>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</si>
  <si>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</si>
  <si>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</si>
  <si>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</si>
  <si>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</si>
  <si>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</si>
  <si>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</si>
  <si>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</si>
  <si>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</si>
  <si>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</si>
  <si>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</si>
  <si>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</si>
  <si>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</si>
  <si>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</si>
  <si>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</si>
  <si>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</si>
  <si>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</si>
  <si>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</si>
  <si>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</si>
  <si>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</si>
  <si>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</si>
  <si>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</si>
  <si>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</si>
  <si>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</si>
  <si>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</si>
  <si>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</si>
  <si>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</si>
  <si>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</si>
  <si>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</si>
  <si>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</si>
  <si>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</si>
  <si>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</si>
  <si>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</si>
  <si>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</si>
  <si>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</si>
  <si>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</si>
  <si>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</si>
  <si>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</si>
  <si>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</si>
  <si>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</si>
  <si>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</si>
  <si>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</si>
  <si>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</si>
  <si>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</si>
  <si>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</si>
  <si>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</si>
  <si>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</si>
  <si>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</si>
  <si>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</si>
  <si>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</si>
  <si>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</si>
  <si>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</si>
  <si>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</si>
  <si>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</si>
  <si>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</si>
  <si>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</si>
  <si>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</si>
  <si>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</si>
  <si>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</si>
  <si>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</si>
  <si>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</si>
  <si>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</si>
  <si>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</si>
  <si>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</si>
  <si>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</si>
  <si>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</si>
  <si>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</si>
  <si>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</si>
  <si>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</si>
  <si>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</si>
  <si>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</si>
  <si>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</si>
  <si>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</si>
  <si>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</si>
  <si>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</si>
  <si>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</si>
  <si>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</si>
  <si>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</si>
  <si>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</si>
  <si>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</si>
  <si>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</si>
  <si>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</si>
  <si>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</si>
  <si>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</si>
  <si>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</si>
  <si>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</si>
  <si>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</si>
  <si>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</si>
  <si>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</si>
  <si>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</si>
  <si>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</si>
  <si>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</si>
  <si>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</si>
  <si>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</si>
  <si>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</si>
  <si>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</si>
  <si>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</si>
  <si>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</si>
  <si>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</si>
  <si>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</si>
  <si>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</si>
  <si>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</si>
  <si>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</si>
  <si>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</si>
  <si>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</si>
  <si>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</si>
  <si>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</si>
  <si>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</si>
  <si>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</si>
  <si>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</si>
  <si>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</si>
  <si>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</si>
  <si>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</si>
  <si>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</si>
  <si>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</si>
  <si>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</si>
  <si>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</si>
  <si>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</si>
  <si>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</si>
  <si>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</si>
  <si>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</si>
  <si>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</si>
  <si>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</si>
  <si>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</si>
  <si>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</si>
  <si>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</si>
  <si>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</si>
  <si>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</si>
  <si>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</si>
  <si>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</si>
  <si>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</si>
  <si>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</si>
  <si>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</si>
  <si>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</si>
  <si>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</si>
  <si>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</si>
  <si>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</si>
  <si>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</si>
  <si>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</si>
  <si>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</si>
  <si>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</si>
  <si>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</si>
  <si>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</si>
  <si>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</si>
  <si>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</si>
  <si>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</si>
  <si>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</si>
  <si>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</si>
  <si>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</si>
  <si>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</si>
  <si>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</si>
  <si>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</si>
  <si>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</si>
  <si>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</si>
  <si>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</si>
  <si>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</si>
  <si>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</si>
  <si>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</si>
  <si>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</si>
  <si>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</si>
  <si>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</si>
  <si>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</si>
  <si>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</si>
  <si>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</si>
  <si>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</si>
  <si>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</si>
  <si>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</si>
  <si>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</si>
  <si>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</si>
  <si>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</si>
  <si>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</si>
  <si>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</si>
  <si>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</si>
  <si>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</si>
  <si>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</si>
  <si>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</si>
  <si>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</si>
  <si>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</si>
  <si>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</si>
  <si>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</si>
  <si>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</si>
  <si>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</si>
  <si>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</si>
  <si>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</si>
  <si>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</si>
  <si>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</si>
  <si>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</si>
  <si>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</si>
  <si>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</si>
  <si>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</si>
  <si>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</si>
  <si>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</si>
  <si>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</si>
  <si>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</si>
  <si>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</si>
  <si>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</si>
  <si>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</si>
  <si>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</si>
  <si>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</si>
  <si>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</si>
  <si>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</si>
  <si>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</si>
  <si>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</si>
  <si>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</si>
  <si>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</si>
  <si>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</si>
  <si>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</si>
  <si>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</si>
  <si>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</si>
  <si>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</si>
  <si>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</si>
  <si>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</si>
  <si>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</si>
  <si>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</si>
  <si>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</si>
  <si>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</si>
  <si>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</si>
  <si>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</si>
  <si>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</si>
  <si>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</si>
  <si>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</si>
  <si>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</si>
  <si>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</si>
  <si>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</si>
  <si>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</si>
  <si>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</si>
  <si>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</si>
  <si>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</si>
  <si>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</si>
  <si>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</si>
  <si>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</si>
  <si>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</si>
  <si>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</si>
  <si>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</si>
  <si>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</si>
  <si>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</si>
  <si>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</si>
  <si>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</si>
  <si>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</si>
  <si>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</si>
  <si>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</si>
  <si>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</si>
  <si>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</si>
  <si>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</si>
  <si>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</si>
  <si>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</si>
  <si>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</si>
  <si>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</si>
  <si>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</si>
  <si>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</si>
  <si>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</si>
  <si>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</si>
  <si>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</si>
  <si>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</si>
  <si>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</si>
  <si>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</si>
  <si>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</si>
  <si>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</si>
  <si>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</si>
  <si>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</si>
  <si>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</si>
  <si>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</si>
  <si>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</si>
  <si>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</si>
  <si>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</si>
  <si>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</si>
  <si>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</si>
  <si>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</si>
  <si>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</si>
  <si>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</si>
  <si>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</si>
  <si>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</si>
  <si>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</si>
  <si>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</si>
  <si>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</si>
  <si>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</si>
  <si>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</si>
  <si>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</si>
  <si>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</si>
  <si>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</si>
  <si>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</si>
  <si>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</si>
  <si>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</si>
  <si>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</si>
  <si>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</si>
  <si>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</si>
  <si>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</si>
  <si>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</si>
  <si>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</si>
  <si>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</si>
  <si>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</si>
  <si>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</si>
  <si>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</si>
  <si>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</si>
  <si>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</si>
  <si>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</si>
  <si>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</si>
  <si>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</si>
  <si>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</si>
  <si>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</si>
  <si>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</si>
  <si>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</si>
  <si>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</si>
  <si>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</si>
  <si>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</si>
  <si>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</si>
  <si>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</si>
  <si>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</si>
  <si>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</si>
  <si>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</si>
  <si>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</si>
  <si>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</si>
  <si>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</si>
  <si>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</si>
  <si>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</si>
  <si>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</si>
  <si>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</si>
  <si>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</si>
  <si>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</si>
  <si>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</si>
  <si>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</si>
  <si>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</si>
  <si>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</si>
  <si>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</si>
  <si>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</si>
  <si>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</si>
  <si>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</si>
  <si>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</si>
  <si>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</si>
  <si>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</si>
  <si>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</si>
  <si>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</si>
  <si>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</si>
  <si>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</si>
  <si>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</si>
  <si>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</si>
  <si>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</si>
  <si>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</si>
  <si>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</si>
  <si>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</si>
  <si>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</si>
  <si>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</si>
  <si>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</si>
  <si>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</si>
  <si>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</si>
  <si>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</si>
  <si>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</si>
  <si>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</si>
  <si>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</si>
  <si>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</si>
  <si>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</si>
  <si>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</si>
  <si>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</si>
  <si>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</si>
  <si>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</si>
  <si>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</si>
  <si>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</si>
  <si>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</si>
  <si>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</si>
  <si>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</si>
  <si>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</si>
  <si>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</si>
  <si>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</si>
  <si>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</si>
  <si>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</si>
  <si>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</si>
  <si>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</si>
  <si>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</si>
  <si>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</si>
  <si>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</si>
  <si>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</si>
  <si>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</si>
  <si>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</si>
  <si>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</si>
  <si>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</si>
  <si>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</si>
  <si>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</si>
  <si>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</si>
  <si>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</si>
  <si>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</si>
  <si>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</si>
  <si>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</si>
  <si>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</si>
  <si>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</si>
  <si>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</si>
  <si>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</si>
  <si>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</si>
  <si>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</si>
  <si>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</si>
  <si>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</si>
  <si>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</si>
  <si>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</si>
  <si>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</si>
  <si>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</si>
  <si>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</si>
  <si>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</si>
  <si>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</si>
  <si>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</si>
  <si>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</si>
  <si>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</si>
  <si>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</si>
  <si>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</si>
  <si>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</si>
  <si>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</si>
  <si>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</si>
  <si>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</si>
  <si>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</si>
  <si>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</si>
  <si>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</si>
  <si>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</si>
  <si>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</si>
  <si>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</si>
  <si>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</si>
  <si>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</si>
  <si>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</si>
  <si>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</si>
  <si>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</si>
  <si>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</si>
  <si>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</si>
  <si>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</si>
  <si>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</si>
  <si>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</si>
  <si>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</si>
  <si>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</si>
  <si>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</si>
  <si>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</si>
  <si>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</si>
  <si>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</si>
  <si>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</si>
  <si>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</si>
  <si>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</si>
  <si>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</si>
  <si>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</si>
  <si>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</si>
  <si>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</si>
  <si>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</si>
  <si>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</si>
  <si>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</si>
  <si>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</si>
  <si>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</si>
  <si>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</si>
  <si>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</si>
  <si>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</si>
  <si>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</si>
  <si>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</si>
  <si>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</si>
  <si>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</si>
  <si>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</si>
  <si>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</si>
  <si>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</si>
  <si>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</si>
  <si>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</si>
  <si>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</si>
  <si>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</si>
  <si>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</si>
  <si>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</si>
  <si>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</si>
  <si>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</si>
  <si>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</si>
  <si>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</si>
  <si>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</si>
  <si>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</si>
  <si>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</si>
  <si>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</si>
  <si>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</si>
  <si>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</si>
  <si>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</si>
  <si>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</si>
  <si>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</si>
  <si>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</si>
  <si>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</si>
  <si>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</si>
  <si>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</si>
  <si>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</si>
  <si>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</si>
  <si>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</si>
  <si>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</si>
  <si>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</si>
  <si>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</si>
  <si>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</si>
  <si>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</si>
  <si>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</si>
  <si>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</si>
  <si>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</si>
  <si>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</si>
  <si>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</si>
  <si>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</si>
  <si>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</si>
  <si>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</si>
  <si>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</si>
  <si>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</si>
  <si>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</si>
  <si>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</si>
  <si>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</si>
  <si>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</si>
  <si>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</si>
  <si>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</si>
  <si>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</si>
  <si>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</si>
  <si>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</si>
  <si>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</si>
  <si>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</si>
  <si>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</si>
  <si>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</si>
  <si>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</si>
  <si>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</si>
  <si>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</si>
  <si>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</si>
  <si>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</si>
  <si>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</si>
  <si>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</si>
  <si>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</si>
  <si>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</si>
  <si>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</si>
  <si>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</si>
  <si>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</si>
  <si>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</si>
  <si>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</si>
  <si>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</si>
  <si>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</si>
  <si>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</si>
  <si>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</si>
  <si>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</si>
  <si>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</si>
  <si>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</si>
  <si>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</si>
  <si>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</si>
  <si>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</si>
  <si>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</si>
  <si>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</si>
  <si>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</si>
  <si>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</si>
  <si>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</si>
  <si>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</si>
  <si>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</si>
  <si>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</si>
  <si>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</si>
  <si>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</si>
  <si>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</si>
  <si>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</si>
  <si>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</si>
  <si>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</si>
  <si>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</si>
  <si>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</si>
  <si>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</si>
  <si>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</si>
  <si>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</si>
  <si>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</si>
  <si>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</si>
  <si>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</si>
  <si>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</si>
  <si>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</si>
  <si>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</si>
  <si>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</si>
  <si>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</si>
  <si>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</si>
  <si>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</si>
  <si>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</si>
  <si>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</si>
  <si>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</si>
  <si>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</si>
  <si>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</si>
  <si>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</si>
  <si>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</si>
  <si>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</si>
  <si>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</si>
  <si>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</si>
  <si>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</si>
  <si>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</si>
  <si>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</si>
  <si>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</si>
  <si>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</si>
  <si>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</si>
  <si>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</si>
  <si>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</si>
  <si>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</si>
  <si>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</si>
  <si>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</si>
  <si>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</si>
  <si>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</si>
  <si>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</si>
  <si>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</si>
  <si>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</si>
  <si>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</si>
  <si>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</si>
  <si>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</si>
  <si>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</si>
  <si>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</si>
  <si>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</si>
  <si>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</si>
  <si>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</si>
  <si>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</si>
  <si>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</si>
  <si>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</si>
  <si>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</si>
  <si>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</si>
  <si>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</si>
  <si>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</si>
  <si>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</si>
  <si>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</si>
  <si>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</si>
  <si>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</si>
  <si>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</si>
  <si>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</si>
  <si>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</si>
  <si>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</si>
  <si>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</si>
  <si>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</si>
  <si>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</si>
  <si>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</si>
  <si>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</si>
  <si>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</si>
  <si>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</si>
  <si>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</si>
  <si>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</si>
  <si>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</si>
  <si>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</si>
  <si>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</si>
  <si>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</si>
  <si>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</si>
  <si>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</si>
  <si>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</si>
  <si>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</si>
  <si>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</si>
  <si>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</si>
  <si>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</si>
  <si>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</si>
  <si>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</si>
  <si>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</si>
  <si>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</si>
  <si>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</si>
  <si>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</si>
  <si>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</si>
  <si>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</si>
  <si>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</si>
  <si>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</si>
  <si>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</si>
  <si>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</si>
  <si>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</si>
  <si>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</si>
  <si>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</si>
  <si>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</si>
  <si>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</si>
  <si>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</si>
  <si>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</si>
  <si>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</si>
  <si>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</si>
  <si>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</si>
  <si>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</si>
  <si>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</si>
  <si>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</si>
  <si>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</si>
  <si>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</si>
  <si>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</si>
  <si>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</si>
  <si>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</si>
  <si>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</si>
  <si>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</si>
  <si>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</si>
  <si>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</si>
  <si>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</si>
  <si>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</si>
  <si>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</si>
  <si>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</si>
  <si>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</si>
  <si>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</si>
  <si>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</si>
  <si>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</si>
  <si>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</si>
  <si>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</si>
  <si>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</si>
  <si>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</si>
  <si>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</si>
  <si>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</si>
  <si>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</si>
  <si>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</si>
  <si>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</si>
  <si>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</si>
  <si>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</si>
  <si>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</si>
  <si>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</si>
  <si>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</si>
  <si>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</si>
  <si>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</si>
  <si>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</si>
  <si>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</si>
  <si>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</si>
  <si>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</si>
  <si>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</si>
  <si>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</si>
  <si>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</si>
  <si>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</si>
  <si>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</si>
  <si>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</si>
  <si>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</si>
  <si>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</si>
  <si>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</si>
  <si>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</si>
  <si>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</si>
  <si>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</si>
  <si>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</si>
  <si>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</si>
  <si>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</si>
  <si>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</si>
  <si>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</si>
  <si>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</si>
  <si>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</si>
  <si>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</si>
  <si>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</si>
  <si>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</si>
  <si>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</si>
  <si>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</si>
  <si>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</si>
  <si>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</si>
  <si>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</si>
  <si>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</si>
  <si>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</si>
  <si>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</si>
  <si>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</si>
  <si>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</si>
  <si>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</si>
  <si>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</si>
  <si>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</si>
  <si>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</si>
  <si>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</si>
  <si>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</si>
  <si>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</si>
  <si>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</si>
  <si>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</si>
  <si>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</si>
  <si>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</si>
  <si>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</si>
  <si>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</si>
  <si>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</si>
  <si>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</si>
  <si>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</si>
  <si>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</si>
  <si>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</si>
  <si>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</si>
  <si>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</si>
  <si>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</si>
  <si>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</si>
  <si>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</si>
  <si>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</si>
  <si>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</si>
  <si>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</si>
  <si>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</si>
  <si>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</si>
  <si>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</si>
  <si>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</si>
  <si>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</si>
  <si>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</si>
  <si>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</si>
  <si>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</si>
  <si>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</si>
  <si>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</si>
  <si>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</si>
  <si>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</si>
  <si>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</si>
  <si>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</si>
  <si>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</si>
  <si>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</si>
  <si>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</si>
  <si>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</si>
  <si>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</si>
  <si>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</si>
  <si>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</si>
  <si>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</si>
  <si>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</si>
  <si>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</si>
  <si>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</si>
  <si>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</si>
  <si>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</si>
  <si>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</si>
  <si>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</si>
  <si>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</si>
  <si>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</si>
  <si>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</si>
  <si>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</si>
  <si>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</si>
  <si>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</si>
  <si>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</si>
  <si>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</si>
  <si>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</si>
  <si>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</si>
  <si>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</si>
  <si>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</si>
  <si>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</si>
  <si>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</si>
  <si>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</si>
  <si>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</si>
  <si>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</si>
  <si>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</si>
  <si>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</si>
  <si>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</si>
  <si>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</si>
  <si>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</si>
  <si>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</si>
  <si>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</si>
  <si>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</si>
  <si>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</si>
  <si>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</si>
  <si>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</si>
  <si>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</si>
  <si>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</si>
  <si>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</si>
  <si>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</si>
  <si>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</si>
  <si>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</si>
  <si>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</si>
  <si>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</si>
  <si>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</si>
  <si>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</si>
  <si>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</si>
  <si>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</si>
  <si>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</si>
  <si>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</si>
  <si>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</si>
  <si>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</si>
  <si>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</si>
  <si>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</si>
  <si>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</si>
  <si>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</si>
  <si>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</si>
  <si>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</si>
  <si>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</si>
  <si>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</si>
  <si>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</si>
  <si>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</si>
  <si>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</si>
  <si>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</si>
  <si>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</si>
  <si>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</si>
  <si>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</si>
  <si>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</si>
  <si>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</si>
  <si>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</si>
  <si>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</si>
  <si>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</si>
  <si>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</si>
  <si>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</si>
  <si>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</si>
  <si>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</si>
  <si>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</si>
  <si>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</si>
  <si>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</si>
  <si>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</si>
  <si>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</si>
  <si>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</si>
  <si>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</si>
  <si>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</si>
  <si>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</si>
  <si>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</si>
  <si>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</si>
  <si>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</si>
  <si>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</si>
  <si>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</si>
  <si>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</si>
  <si>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</si>
  <si>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</si>
  <si>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</si>
  <si>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</si>
  <si>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</si>
  <si>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</si>
  <si>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</si>
  <si>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</si>
  <si>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</si>
  <si>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</si>
  <si>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</si>
  <si>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</si>
  <si>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</si>
  <si>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</si>
  <si>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</si>
  <si>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</si>
  <si>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</si>
  <si>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</si>
  <si>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</si>
  <si>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</si>
  <si>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</si>
  <si>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</si>
  <si>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</si>
  <si>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</si>
  <si>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</si>
  <si>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</si>
  <si>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</si>
  <si>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</si>
  <si>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</si>
  <si>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</si>
  <si>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</si>
  <si>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</si>
  <si>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</si>
  <si>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</si>
  <si>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</si>
  <si>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</si>
  <si>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</si>
  <si>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</si>
  <si>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</si>
  <si>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</si>
  <si>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</si>
  <si>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</si>
  <si>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</si>
  <si>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</si>
  <si>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</si>
  <si>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</si>
  <si>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</si>
  <si>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</si>
  <si>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</si>
  <si>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</si>
  <si>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</si>
  <si>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</si>
  <si>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</si>
  <si>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</si>
  <si>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</si>
  <si>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</si>
  <si>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</si>
  <si>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</si>
  <si>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</si>
  <si>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</si>
  <si>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</si>
  <si>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</si>
  <si>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</si>
  <si>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</si>
  <si>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</si>
  <si>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</si>
  <si>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</si>
  <si>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</si>
  <si>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</si>
  <si>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</si>
  <si>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</si>
  <si>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</si>
  <si>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</si>
  <si>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</si>
  <si>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</si>
  <si>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</si>
  <si>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</si>
  <si>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</si>
  <si>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</si>
  <si>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</si>
  <si>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</si>
  <si>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</si>
  <si>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</si>
  <si>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</si>
  <si>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</si>
  <si>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</si>
  <si>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</si>
  <si>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</si>
  <si>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</si>
  <si>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</si>
  <si>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</si>
  <si>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</si>
  <si>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</si>
  <si>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</si>
  <si>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</si>
  <si>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</si>
  <si>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</si>
  <si>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</si>
  <si>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</si>
  <si>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</si>
  <si>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</si>
  <si>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</si>
  <si>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</si>
  <si>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</si>
  <si>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</si>
  <si>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</si>
  <si>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</si>
  <si>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</si>
  <si>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</si>
  <si>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</si>
  <si>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</si>
  <si>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</si>
  <si>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</si>
  <si>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</si>
  <si>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</si>
  <si>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</si>
  <si>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</si>
  <si>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</si>
  <si>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</si>
  <si>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</si>
  <si>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</si>
  <si>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</si>
  <si>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</si>
  <si>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</si>
  <si>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</si>
  <si>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</si>
  <si>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</si>
  <si>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</si>
  <si>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</si>
  <si>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</si>
  <si>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</si>
  <si>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</si>
  <si>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</si>
  <si>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</si>
  <si>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</si>
  <si>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</si>
  <si>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</si>
  <si>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</si>
  <si>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</si>
  <si>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</si>
  <si>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</si>
  <si>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</si>
  <si>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</si>
  <si>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</si>
  <si>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</si>
  <si>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</si>
  <si>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</si>
  <si>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</si>
  <si>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</si>
  <si>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</si>
  <si>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</si>
  <si>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</si>
  <si>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</si>
  <si>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</si>
  <si>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</si>
  <si>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</si>
  <si>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</si>
  <si>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</si>
  <si>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</si>
  <si>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</si>
  <si>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</si>
  <si>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</si>
  <si>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</si>
  <si>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</si>
  <si>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</si>
  <si>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</si>
  <si>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</si>
  <si>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</si>
  <si>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</si>
  <si>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</si>
  <si>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</si>
  <si>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</si>
  <si>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</si>
  <si>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</si>
  <si>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</si>
  <si>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</si>
  <si>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</si>
  <si>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</si>
  <si>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</si>
  <si>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</si>
  <si>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</si>
  <si>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</si>
  <si>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</si>
  <si>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</si>
  <si>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</si>
  <si>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</si>
  <si>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</si>
  <si>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</si>
  <si>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</si>
  <si>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</si>
  <si>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</si>
  <si>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</si>
  <si>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</si>
  <si>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</si>
  <si>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</si>
  <si>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</si>
  <si>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</si>
  <si>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</si>
  <si>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</si>
  <si>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</si>
  <si>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</si>
  <si>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</si>
  <si>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</si>
  <si>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</si>
  <si>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</si>
  <si>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</si>
  <si>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</si>
  <si>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</si>
  <si>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</si>
  <si>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</si>
  <si>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</si>
  <si>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</si>
  <si>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</si>
  <si>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</si>
  <si>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</si>
  <si>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</si>
  <si>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</si>
  <si>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</si>
  <si>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</si>
  <si>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</si>
  <si>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</si>
  <si>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</si>
  <si>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</si>
  <si>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</si>
  <si>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</si>
  <si>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</si>
  <si>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</si>
  <si>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</si>
  <si>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</si>
  <si>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</si>
  <si>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</si>
  <si>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</si>
  <si>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</si>
  <si>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</si>
  <si>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</si>
  <si>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</si>
  <si>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</si>
  <si>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</si>
  <si>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</si>
  <si>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</si>
  <si>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</si>
  <si>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</si>
  <si>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</si>
  <si>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</si>
  <si>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</si>
  <si>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</si>
  <si>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</si>
  <si>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</si>
  <si>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</si>
  <si>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</si>
  <si>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</si>
  <si>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</si>
  <si>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</si>
  <si>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</si>
  <si>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</si>
  <si>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</si>
  <si>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</si>
  <si>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</si>
  <si>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</si>
  <si>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</si>
  <si>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</si>
  <si>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</si>
  <si>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</si>
  <si>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</si>
  <si>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</si>
  <si>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</si>
  <si>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</si>
  <si>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</si>
  <si>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</si>
  <si>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</si>
  <si>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</si>
  <si>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</si>
  <si>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</si>
  <si>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</si>
  <si>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</si>
  <si>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</si>
  <si>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</si>
  <si>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</si>
  <si>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</si>
  <si>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</si>
  <si>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</si>
  <si>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</si>
  <si>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</si>
  <si>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</si>
  <si>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</si>
  <si>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</si>
  <si>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</si>
  <si>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</si>
  <si>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</si>
  <si>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</si>
  <si>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</si>
  <si>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</si>
  <si>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</si>
  <si>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</si>
  <si>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</si>
  <si>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</si>
  <si>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</si>
  <si>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</si>
  <si>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</si>
  <si>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</si>
  <si>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</si>
  <si>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</si>
  <si>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</si>
  <si>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</si>
  <si>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</si>
  <si>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</si>
  <si>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</si>
  <si>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</si>
  <si>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</si>
  <si>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</si>
  <si>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</si>
  <si>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</si>
  <si>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</si>
  <si>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</si>
  <si>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</si>
  <si>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</si>
  <si>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</si>
  <si>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</si>
  <si>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</si>
  <si>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</si>
  <si>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</si>
  <si>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</si>
  <si>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</si>
  <si>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</si>
  <si>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</si>
  <si>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</si>
  <si>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</si>
  <si>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</si>
  <si>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</si>
  <si>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</si>
  <si>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</si>
  <si>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</si>
  <si>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</si>
  <si>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</si>
  <si>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</si>
  <si>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</si>
  <si>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</si>
  <si>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</si>
  <si>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</si>
  <si>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</si>
  <si>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</si>
  <si>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</si>
  <si>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</si>
  <si>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</si>
  <si>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</si>
  <si>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</si>
  <si>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</si>
  <si>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</si>
  <si>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</si>
  <si>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</si>
  <si>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</si>
  <si>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</si>
  <si>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</si>
  <si>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</si>
  <si>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</si>
  <si>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</si>
  <si>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</si>
  <si>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</si>
  <si>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</si>
  <si>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</si>
  <si>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</si>
  <si>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</si>
  <si>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</si>
  <si>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</si>
  <si>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</si>
  <si>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</si>
  <si>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</si>
  <si>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</si>
  <si>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</si>
  <si>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</si>
  <si>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</si>
  <si>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</si>
  <si>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</si>
  <si>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</si>
  <si>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</si>
  <si>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</si>
  <si>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</si>
  <si>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</si>
  <si>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</si>
  <si>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</si>
  <si>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</si>
  <si>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</si>
  <si>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</si>
  <si>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</si>
  <si>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</si>
  <si>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</si>
  <si>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</si>
  <si>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</si>
  <si>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</si>
  <si>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</si>
  <si>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</si>
  <si>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</si>
  <si>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</si>
  <si>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</si>
  <si>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</si>
  <si>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</si>
  <si>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</si>
  <si>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</si>
  <si>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</si>
  <si>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</si>
  <si>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</si>
  <si>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</si>
  <si>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</si>
  <si>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</si>
  <si>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</si>
  <si>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</si>
  <si>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</si>
  <si>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</si>
  <si>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</si>
  <si>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</si>
  <si>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</si>
  <si>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</si>
  <si>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</si>
  <si>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</si>
  <si>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</si>
  <si>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</si>
  <si>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</si>
  <si>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</si>
  <si>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</si>
  <si>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</si>
  <si>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</si>
  <si>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</si>
  <si>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</si>
  <si>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</si>
  <si>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</si>
  <si>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</si>
  <si>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</si>
  <si>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</si>
  <si>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</si>
  <si>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</si>
  <si>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</si>
  <si>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</si>
  <si>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</si>
  <si>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</si>
  <si>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</si>
  <si>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</si>
  <si>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</si>
  <si>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</si>
  <si>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</si>
  <si>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</si>
  <si>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</si>
  <si>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</si>
  <si>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</si>
  <si>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</si>
  <si>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</si>
  <si>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</si>
  <si>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</si>
  <si>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</si>
  <si>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</si>
  <si>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</si>
  <si>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</si>
  <si>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</si>
  <si>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</si>
  <si>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</si>
  <si>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</si>
  <si>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</si>
  <si>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</si>
  <si>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</si>
  <si>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</si>
  <si>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</si>
  <si>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</si>
  <si>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</si>
  <si>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</si>
  <si>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</si>
  <si>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</si>
  <si>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</si>
  <si>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</si>
  <si>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</si>
  <si>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</si>
  <si>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</si>
  <si>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</si>
  <si>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</si>
  <si>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</si>
  <si>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</si>
  <si>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</si>
  <si>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</si>
  <si>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</si>
  <si>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</si>
  <si>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</si>
  <si>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</si>
  <si>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</si>
  <si>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</si>
  <si>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</si>
  <si>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</si>
  <si>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</si>
  <si>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</si>
  <si>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</si>
  <si>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</si>
  <si>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</si>
  <si>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</si>
  <si>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</si>
  <si>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</si>
  <si>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</si>
  <si>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</si>
  <si>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</si>
  <si>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</si>
  <si>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</si>
  <si>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</si>
  <si>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</si>
  <si>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</si>
  <si>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</si>
  <si>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</si>
  <si>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</si>
  <si>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</si>
  <si>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</si>
  <si>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</si>
  <si>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</si>
  <si>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</si>
  <si>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</si>
  <si>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</si>
  <si>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</si>
  <si>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</si>
  <si>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</si>
  <si>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</si>
  <si>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</si>
  <si>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</si>
  <si>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</si>
  <si>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</si>
  <si>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</si>
  <si>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</si>
  <si>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</si>
  <si>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</si>
  <si>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</si>
  <si>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</si>
  <si>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</si>
  <si>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</si>
  <si>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</si>
  <si>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</si>
  <si>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</si>
  <si>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</si>
  <si>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</si>
  <si>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</si>
  <si>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</si>
  <si>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</si>
  <si>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</si>
  <si>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</si>
  <si>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</si>
  <si>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</si>
  <si>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</si>
  <si>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</si>
  <si>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</si>
  <si>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</si>
  <si>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</si>
  <si>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</si>
  <si>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</si>
  <si>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</si>
  <si>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</si>
  <si>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</si>
  <si>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</si>
  <si>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</si>
  <si>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</si>
  <si>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</si>
  <si>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</si>
  <si>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</si>
  <si>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</si>
  <si>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</si>
  <si>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</si>
  <si>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</si>
  <si>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</si>
  <si>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</si>
  <si>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</si>
  <si>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</si>
  <si>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</si>
  <si>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</si>
  <si>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</si>
  <si>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</si>
  <si>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</si>
  <si>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</si>
  <si>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</si>
  <si>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</si>
  <si>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</si>
  <si>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</si>
  <si>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</si>
  <si>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</si>
  <si>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</si>
  <si>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</si>
  <si>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</si>
  <si>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</si>
  <si>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</si>
  <si>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</si>
  <si>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</si>
  <si>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</si>
  <si>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</si>
  <si>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</si>
  <si>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</si>
  <si>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</si>
  <si>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</si>
  <si>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</si>
  <si>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</si>
  <si>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</si>
  <si>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</si>
  <si>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</si>
  <si>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</si>
  <si>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</si>
  <si>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</si>
  <si>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</si>
  <si>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</si>
  <si>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</si>
  <si>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</si>
  <si>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</si>
  <si>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</si>
  <si>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</si>
  <si>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</si>
  <si>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</si>
  <si>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</si>
  <si>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</si>
  <si>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</si>
  <si>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</si>
  <si>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</si>
  <si>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</si>
  <si>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</si>
  <si>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</si>
  <si>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</si>
  <si>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</si>
  <si>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</si>
  <si>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</si>
  <si>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</si>
  <si>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</si>
  <si>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</si>
  <si>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</si>
  <si>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</si>
  <si>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</si>
  <si>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</si>
  <si>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</si>
  <si>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</si>
  <si>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</si>
  <si>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</si>
  <si>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</si>
  <si>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</si>
  <si>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</si>
  <si>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</si>
  <si>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</si>
  <si>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</si>
  <si>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</si>
  <si>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</si>
  <si>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</si>
  <si>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</si>
  <si>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</si>
  <si>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</si>
  <si>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</si>
  <si>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</si>
  <si>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</si>
  <si>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</si>
  <si>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</si>
  <si>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</si>
  <si>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</si>
  <si>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</si>
  <si>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</si>
  <si>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</si>
  <si>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</si>
  <si>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</si>
  <si>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</si>
  <si>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</si>
  <si>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</si>
  <si>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</si>
  <si>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</si>
  <si>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</si>
  <si>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</si>
  <si>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</si>
  <si>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</si>
  <si>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</si>
  <si>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</si>
  <si>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</si>
  <si>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</si>
  <si>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</si>
  <si>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</si>
  <si>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</si>
  <si>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</si>
  <si>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</si>
  <si>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</si>
  <si>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</si>
  <si>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</si>
  <si>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</si>
  <si>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</si>
  <si>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</si>
  <si>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</si>
  <si>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</si>
  <si>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</si>
  <si>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</si>
  <si>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</si>
  <si>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</si>
  <si>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</si>
  <si>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</si>
  <si>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</si>
  <si>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</si>
  <si>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</si>
  <si>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</si>
  <si>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</si>
  <si>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</si>
  <si>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</si>
  <si>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</si>
  <si>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</si>
  <si>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</si>
  <si>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</si>
  <si>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</si>
  <si>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</si>
  <si>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</si>
  <si>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</si>
  <si>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</si>
  <si>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</si>
  <si>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</si>
  <si>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</si>
  <si>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</si>
  <si>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</si>
  <si>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</si>
  <si>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</si>
  <si>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</si>
  <si>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</si>
  <si>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</si>
  <si>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</si>
  <si>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</si>
  <si>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</si>
  <si>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</si>
  <si>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</si>
  <si>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</si>
  <si>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</si>
  <si>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</si>
  <si>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</si>
  <si>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</si>
  <si>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</si>
  <si>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</si>
  <si>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</si>
  <si>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</si>
  <si>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</si>
  <si>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</si>
  <si>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</si>
  <si>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</si>
  <si>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</si>
  <si>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</si>
  <si>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</si>
  <si>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</si>
  <si>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</si>
  <si>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</si>
  <si>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</si>
  <si>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</si>
  <si>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</si>
  <si>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</si>
  <si>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</si>
  <si>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</si>
  <si>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</si>
  <si>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</si>
  <si>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</si>
  <si>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</si>
  <si>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</si>
  <si>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</si>
  <si>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</si>
  <si>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</si>
  <si>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</si>
  <si>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</si>
  <si>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</si>
  <si>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</si>
  <si>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</si>
  <si>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</si>
  <si>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</si>
  <si>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</si>
  <si>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</si>
  <si>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</si>
  <si>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</si>
  <si>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</si>
  <si>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</si>
  <si>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</si>
  <si>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</si>
  <si>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</si>
  <si>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</si>
  <si>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</si>
  <si>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</si>
  <si>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</si>
  <si>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</si>
  <si>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</si>
  <si>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</si>
  <si>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</si>
  <si>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</si>
  <si>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</si>
  <si>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</si>
  <si>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</si>
  <si>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</si>
  <si>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</si>
  <si>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</si>
  <si>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</si>
  <si>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</si>
  <si>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</si>
  <si>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</si>
  <si>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</si>
  <si>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</si>
  <si>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</si>
  <si>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</si>
  <si>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</si>
  <si>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</si>
  <si>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</si>
  <si>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</si>
  <si>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</si>
  <si>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</si>
  <si>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</si>
  <si>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</si>
  <si>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</si>
  <si>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</si>
  <si>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</si>
  <si>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</si>
  <si>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</si>
  <si>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</si>
  <si>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</si>
  <si>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</si>
  <si>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</si>
  <si>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</si>
  <si>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</si>
  <si>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</si>
  <si>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</si>
  <si>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</si>
  <si>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</si>
  <si>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</si>
  <si>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</si>
  <si>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</si>
  <si>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</si>
  <si>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</si>
  <si>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</si>
  <si>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</si>
  <si>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</si>
  <si>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</si>
  <si>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</si>
  <si>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</si>
  <si>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</si>
  <si>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</si>
  <si>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</si>
  <si>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</si>
  <si>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</si>
  <si>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</si>
  <si>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</si>
  <si>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</si>
  <si>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</si>
  <si>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</si>
  <si>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</si>
  <si>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</si>
  <si>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</si>
  <si>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</si>
  <si>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</si>
  <si>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</si>
  <si>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</si>
  <si>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</si>
  <si>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</si>
  <si>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</si>
  <si>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</si>
  <si>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</si>
  <si>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</si>
  <si>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</si>
  <si>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</si>
  <si>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</si>
  <si>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</si>
  <si>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</si>
  <si>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</si>
  <si>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</si>
  <si>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</si>
  <si>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</si>
  <si>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</si>
  <si>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</si>
  <si>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</si>
  <si>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</si>
  <si>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</si>
  <si>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</si>
  <si>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</si>
  <si>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</si>
  <si>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</si>
  <si>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</si>
  <si>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</si>
  <si>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</si>
  <si>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</si>
  <si>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</si>
  <si>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</si>
  <si>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</si>
  <si>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</si>
  <si>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</si>
  <si>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</si>
  <si>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</si>
  <si>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</si>
  <si>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</si>
  <si>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</si>
  <si>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</si>
  <si>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</si>
  <si>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</si>
  <si>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</si>
  <si>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</si>
  <si>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</si>
  <si>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</si>
  <si>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</si>
  <si>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</si>
  <si>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</si>
  <si>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</si>
  <si>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</si>
  <si>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</si>
  <si>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</si>
  <si>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</si>
  <si>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</si>
  <si>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</si>
  <si>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</si>
  <si>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</si>
  <si>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</si>
  <si>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</si>
  <si>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</si>
  <si>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</si>
  <si>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</si>
  <si>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</si>
  <si>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</si>
  <si>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</si>
  <si>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</si>
  <si>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</si>
  <si>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</si>
  <si>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</si>
  <si>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</si>
  <si>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</si>
  <si>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</si>
  <si>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</si>
  <si>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</si>
  <si>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</si>
  <si>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</si>
  <si>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</si>
  <si>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</si>
  <si>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</si>
  <si>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</si>
  <si>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</si>
  <si>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</si>
  <si>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</si>
  <si>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</si>
  <si>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</si>
  <si>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</si>
  <si>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</si>
  <si>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</si>
  <si>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</si>
  <si>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</si>
  <si>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</si>
  <si>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</si>
  <si>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</si>
  <si>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</si>
  <si>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</si>
  <si>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</si>
  <si>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</si>
  <si>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</si>
  <si>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</si>
  <si>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</si>
  <si>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</si>
  <si>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</si>
  <si>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</si>
  <si>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</si>
  <si>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</si>
  <si>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</si>
  <si>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</si>
  <si>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</si>
  <si>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</si>
  <si>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</si>
  <si>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</si>
  <si>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</si>
  <si>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</si>
  <si>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</si>
  <si>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</si>
  <si>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</si>
  <si>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</si>
  <si>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</si>
  <si>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</si>
  <si>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</si>
  <si>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</si>
  <si>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</si>
  <si>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</si>
  <si>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</si>
  <si>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</si>
  <si>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</si>
  <si>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</si>
  <si>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</si>
  <si>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</si>
  <si>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</si>
  <si>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</si>
  <si>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</si>
  <si>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</si>
  <si>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</si>
  <si>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</si>
  <si>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</si>
  <si>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</si>
  <si>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</si>
  <si>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</si>
  <si>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</si>
  <si>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</si>
  <si>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</si>
  <si>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</si>
  <si>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</si>
  <si>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</si>
  <si>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</si>
  <si>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</si>
  <si>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</si>
  <si>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</si>
  <si>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</si>
  <si>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</si>
  <si>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</si>
  <si>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</si>
  <si>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</si>
  <si>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</si>
  <si>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</si>
  <si>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</si>
  <si>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</si>
  <si>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</si>
  <si>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</si>
  <si>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</si>
  <si>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</si>
  <si>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</si>
  <si>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</si>
  <si>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</si>
  <si>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</si>
  <si>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</si>
  <si>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</si>
  <si>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</si>
  <si>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</si>
  <si>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</si>
  <si>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</si>
  <si>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</si>
  <si>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</si>
  <si>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</si>
  <si>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</si>
  <si>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</si>
  <si>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</si>
  <si>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</si>
  <si>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</si>
  <si>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</si>
  <si>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</si>
  <si>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</si>
  <si>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</si>
  <si>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</si>
  <si>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</si>
  <si>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</si>
  <si>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</si>
  <si>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</si>
  <si>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</si>
  <si>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</si>
  <si>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</si>
  <si>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</si>
  <si>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</si>
  <si>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</si>
  <si>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</si>
  <si>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</si>
  <si>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</si>
  <si>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</si>
  <si>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</si>
  <si>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</si>
  <si>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</si>
  <si>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</si>
  <si>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</si>
  <si>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</si>
  <si>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</si>
  <si>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</si>
  <si>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</si>
  <si>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</si>
  <si>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</si>
  <si>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</si>
  <si>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</si>
  <si>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</si>
  <si>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</si>
  <si>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</si>
  <si>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</si>
  <si>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</si>
  <si>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</si>
  <si>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</si>
  <si>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</si>
  <si>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</si>
  <si>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</si>
  <si>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</si>
  <si>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</si>
  <si>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</si>
  <si>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</si>
  <si>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</si>
  <si>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</si>
  <si>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</si>
  <si>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</si>
  <si>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</si>
  <si>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</si>
  <si>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</si>
  <si>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</si>
  <si>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</si>
  <si>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</si>
  <si>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</si>
  <si>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</si>
  <si>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</si>
  <si>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</si>
  <si>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</si>
  <si>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</si>
  <si>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</si>
  <si>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</si>
  <si>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</si>
  <si>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</si>
  <si>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</si>
  <si>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</si>
  <si>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</si>
  <si>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</si>
  <si>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</si>
  <si>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</si>
  <si>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</si>
  <si>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</si>
  <si>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</si>
  <si>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</si>
  <si>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</si>
  <si>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</si>
  <si>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</si>
  <si>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</si>
  <si>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</si>
  <si>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</si>
  <si>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</si>
  <si>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</si>
  <si>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</si>
  <si>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</si>
  <si>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</si>
  <si>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</si>
  <si>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</si>
  <si>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</si>
  <si>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</si>
  <si>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</si>
  <si>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</si>
  <si>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</si>
  <si>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</si>
  <si>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</si>
  <si>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</si>
  <si>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</si>
  <si>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</si>
  <si>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</si>
  <si>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</si>
  <si>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</si>
  <si>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</si>
  <si>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</si>
  <si>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</si>
  <si>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</si>
  <si>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</si>
  <si>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</si>
  <si>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</si>
  <si>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</si>
  <si>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</si>
  <si>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</si>
  <si>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</si>
  <si>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</si>
  <si>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</si>
  <si>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</si>
  <si>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</si>
  <si>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</si>
  <si>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</si>
  <si>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</si>
  <si>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</si>
  <si>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</si>
  <si>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</si>
  <si>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</si>
  <si>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</si>
  <si>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</si>
  <si>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</si>
  <si>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</si>
  <si>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</si>
  <si>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</si>
  <si>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</si>
  <si>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</si>
  <si>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</si>
  <si>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</si>
  <si>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</si>
  <si>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</si>
  <si>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</si>
  <si>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</si>
  <si>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</si>
  <si>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</si>
  <si>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</si>
  <si>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</si>
  <si>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</si>
  <si>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</si>
  <si>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</si>
  <si>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</si>
  <si>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</si>
  <si>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</si>
  <si>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</si>
  <si>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</si>
  <si>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</si>
  <si>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</si>
  <si>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</si>
  <si>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</si>
  <si>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</si>
  <si>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</si>
  <si>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</si>
  <si>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</si>
  <si>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</si>
  <si>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</si>
  <si>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</si>
  <si>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</si>
  <si>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</si>
  <si>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</si>
  <si>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</si>
  <si>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</si>
  <si>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</si>
  <si>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</si>
  <si>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</si>
  <si>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</si>
  <si>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</si>
  <si>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</si>
  <si>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</si>
  <si>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</si>
  <si>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</si>
  <si>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</si>
  <si>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</si>
  <si>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</si>
  <si>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</si>
  <si>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</si>
  <si>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</si>
  <si>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</si>
  <si>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</si>
  <si>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</si>
  <si>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</si>
  <si>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</si>
  <si>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</si>
  <si>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</si>
  <si>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</si>
  <si>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</si>
  <si>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</si>
  <si>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</si>
  <si>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</si>
  <si>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</si>
  <si>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</si>
  <si>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</si>
  <si>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</si>
  <si>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</si>
  <si>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</si>
  <si>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</si>
  <si>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</si>
  <si>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</si>
  <si>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</si>
  <si>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</si>
  <si>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</si>
  <si>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</si>
  <si>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</si>
  <si>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</si>
  <si>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</si>
  <si>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</si>
  <si>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</si>
  <si>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</si>
  <si>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</si>
  <si>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</si>
  <si>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</si>
  <si>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</si>
  <si>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</si>
  <si>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</si>
  <si>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</si>
  <si>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</si>
  <si>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</si>
  <si>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</si>
  <si>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</si>
  <si>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</si>
  <si>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</si>
  <si>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</si>
  <si>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</si>
  <si>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</si>
  <si>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</si>
  <si>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</si>
  <si>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</si>
  <si>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</si>
  <si>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</si>
  <si>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</si>
  <si>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</si>
  <si>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</si>
  <si>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</si>
  <si>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</si>
  <si>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</si>
  <si>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</si>
  <si>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</si>
  <si>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</si>
  <si>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</si>
  <si>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</si>
  <si>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</si>
  <si>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</si>
  <si>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</si>
  <si>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</si>
  <si>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</si>
  <si>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</si>
  <si>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</si>
  <si>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</si>
  <si>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</si>
  <si>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</si>
  <si>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</si>
  <si>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</si>
  <si>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</si>
  <si>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</si>
  <si>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</si>
  <si>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</si>
  <si>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</si>
  <si>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</si>
  <si>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</si>
  <si>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</si>
  <si>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</si>
  <si>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</si>
  <si>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</si>
  <si>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</si>
  <si>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</si>
  <si>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</si>
  <si>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</si>
  <si>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</si>
  <si>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</si>
  <si>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</si>
  <si>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</si>
  <si>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</si>
  <si>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</si>
  <si>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</si>
  <si>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</si>
  <si>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</si>
  <si>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</si>
  <si>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</si>
  <si>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</si>
  <si>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</si>
  <si>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</si>
  <si>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</si>
  <si>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</si>
  <si>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</si>
  <si>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</si>
  <si>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</si>
  <si>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</si>
  <si>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</si>
  <si>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</si>
  <si>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</si>
  <si>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</si>
  <si>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</si>
  <si>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</si>
  <si>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</si>
  <si>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</si>
  <si>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</si>
  <si>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</si>
  <si>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</si>
  <si>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</si>
  <si>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</si>
  <si>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</si>
  <si>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</si>
  <si>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</si>
  <si>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</si>
  <si>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</si>
  <si>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</si>
  <si>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</si>
  <si>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</si>
  <si>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</si>
  <si>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</si>
  <si>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</si>
  <si>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</si>
  <si>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</si>
  <si>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</si>
  <si>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</si>
  <si>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</si>
  <si>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</si>
  <si>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</si>
  <si>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</si>
  <si>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</si>
  <si>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</si>
  <si>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</si>
  <si>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</si>
  <si>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</si>
  <si>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</si>
  <si>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</si>
  <si>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</si>
  <si>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</si>
  <si>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</si>
  <si>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</si>
  <si>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</si>
  <si>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</si>
  <si>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</si>
  <si>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</si>
  <si>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</si>
  <si>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</si>
  <si>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</si>
  <si>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</si>
  <si>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</si>
  <si>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</si>
  <si>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</si>
  <si>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</si>
  <si>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</si>
  <si>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</si>
  <si>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</si>
  <si>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</si>
  <si>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</si>
  <si>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</si>
  <si>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</si>
  <si>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</si>
  <si>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</si>
  <si>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</si>
  <si>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</si>
  <si>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</si>
  <si>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</si>
  <si>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</si>
  <si>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</si>
  <si>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</si>
  <si>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</si>
  <si>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</si>
  <si>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</si>
  <si>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</si>
  <si>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</si>
  <si>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</si>
  <si>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</si>
  <si>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</si>
  <si>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</si>
  <si>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</si>
  <si>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</si>
  <si>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</si>
  <si>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</si>
  <si>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</si>
  <si>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</si>
  <si>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</si>
  <si>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</si>
  <si>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</si>
  <si>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</si>
  <si>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</si>
  <si>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</si>
  <si>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</si>
  <si>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</si>
  <si>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</si>
  <si>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</si>
  <si>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</si>
  <si>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</si>
  <si>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</si>
  <si>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</si>
  <si>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</si>
  <si>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</si>
  <si>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</si>
  <si>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</si>
  <si>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</si>
  <si>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</si>
  <si>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</si>
  <si>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</si>
  <si>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</si>
  <si>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</si>
  <si>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</si>
  <si>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</si>
  <si>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</si>
  <si>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</si>
  <si>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</si>
  <si>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</si>
  <si>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</si>
  <si>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</si>
  <si>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</si>
  <si>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</si>
  <si>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</si>
  <si>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</si>
  <si>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</si>
  <si>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</si>
  <si>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</si>
  <si>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</si>
  <si>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</si>
  <si>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</si>
  <si>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</si>
  <si>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</si>
  <si>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</si>
  <si>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</si>
  <si>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</si>
  <si>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</si>
  <si>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</si>
  <si>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</si>
  <si>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</si>
  <si>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</si>
  <si>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</si>
  <si>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</si>
  <si>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</si>
  <si>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</si>
  <si>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</si>
  <si>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</si>
  <si>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</si>
  <si>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</si>
  <si>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</si>
  <si>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</si>
  <si>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</si>
  <si>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</si>
  <si>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</si>
  <si>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</si>
  <si>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</si>
  <si>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</si>
  <si>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</si>
  <si>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</si>
  <si>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</si>
  <si>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</si>
  <si>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</si>
  <si>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</si>
  <si>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</si>
  <si>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</si>
  <si>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</si>
  <si>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</si>
  <si>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</si>
  <si>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</si>
  <si>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</si>
  <si>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</si>
  <si>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</si>
  <si>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</si>
  <si>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</si>
  <si>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</si>
  <si>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</si>
  <si>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</si>
  <si>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</si>
  <si>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</si>
  <si>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</si>
  <si>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</si>
  <si>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</si>
  <si>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</si>
  <si>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</si>
  <si>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</si>
  <si>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</si>
  <si>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</si>
  <si>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</si>
  <si>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</si>
  <si>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</si>
  <si>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</si>
  <si>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</si>
  <si>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</si>
  <si>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</si>
  <si>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</si>
  <si>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</si>
  <si>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</si>
  <si>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</si>
  <si>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</si>
  <si>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</si>
  <si>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</si>
  <si>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</si>
  <si>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</si>
  <si>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</si>
  <si>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</si>
  <si>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</si>
  <si>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</si>
  <si>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</si>
  <si>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</si>
  <si>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</si>
  <si>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</si>
  <si>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</si>
  <si>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</si>
  <si>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</si>
  <si>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</si>
  <si>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</si>
  <si>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</si>
  <si>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</si>
  <si>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</si>
  <si>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</si>
  <si>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</si>
  <si>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</si>
  <si>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</si>
  <si>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</si>
  <si>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</si>
  <si>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</si>
  <si>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</si>
  <si>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</si>
  <si>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</si>
  <si>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</si>
  <si>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</si>
  <si>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</si>
  <si>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</si>
  <si>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</si>
  <si>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</si>
  <si>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</si>
  <si>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</si>
  <si>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</si>
  <si>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</si>
  <si>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</si>
  <si>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</si>
  <si>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</si>
  <si>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</si>
  <si>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</si>
  <si>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</si>
  <si>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</si>
  <si>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</si>
  <si>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</si>
  <si>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</si>
  <si>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</si>
  <si>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</si>
  <si>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</si>
  <si>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</si>
  <si>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</si>
  <si>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</si>
  <si>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</si>
  <si>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</si>
  <si>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</si>
  <si>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</si>
  <si>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</si>
  <si>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</si>
  <si>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</si>
  <si>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</si>
  <si>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</si>
  <si>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</si>
  <si>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</si>
  <si>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</si>
  <si>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</si>
  <si>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</si>
  <si>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</si>
  <si>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</si>
  <si>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</si>
  <si>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</si>
  <si>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</si>
  <si>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</si>
  <si>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</si>
  <si>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</si>
  <si>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</si>
  <si>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</si>
  <si>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</si>
  <si>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</si>
  <si>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</si>
  <si>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</si>
  <si>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</si>
  <si>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</si>
  <si>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</si>
  <si>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</si>
  <si>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</si>
  <si>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</si>
  <si>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</si>
  <si>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</si>
  <si>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</si>
  <si>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</si>
  <si>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</si>
  <si>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</si>
  <si>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</si>
  <si>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</si>
  <si>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</si>
  <si>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</si>
  <si>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</si>
  <si>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</si>
  <si>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</si>
  <si>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</si>
  <si>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</si>
  <si>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</si>
  <si>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</si>
  <si>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</si>
  <si>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</si>
  <si>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</si>
  <si>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</si>
  <si>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</si>
  <si>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</si>
  <si>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</si>
  <si>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</si>
  <si>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</si>
  <si>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</si>
  <si>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</si>
  <si>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</si>
  <si>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</si>
  <si>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</si>
  <si>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</si>
  <si>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</si>
  <si>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</si>
  <si>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</si>
  <si>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</si>
  <si>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</si>
  <si>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</si>
  <si>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</si>
  <si>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</si>
  <si>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</si>
  <si>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</si>
  <si>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</si>
  <si>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</si>
  <si>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</si>
  <si>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</si>
  <si>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</si>
  <si>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</si>
  <si>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</si>
  <si>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</si>
  <si>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</si>
  <si>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</si>
  <si>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</si>
  <si>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</si>
  <si>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</si>
  <si>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</si>
  <si>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</si>
  <si>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</si>
  <si>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</si>
  <si>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</si>
  <si>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</si>
  <si>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</si>
  <si>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</si>
  <si>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</si>
  <si>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</si>
  <si>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</si>
  <si>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</si>
  <si>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</si>
  <si>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</si>
  <si>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</si>
  <si>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</si>
  <si>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</si>
  <si>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</si>
  <si>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</si>
  <si>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</si>
  <si>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</si>
  <si>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</si>
  <si>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</si>
  <si>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</si>
  <si>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</si>
  <si>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</si>
  <si>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</si>
  <si>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</si>
  <si>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</si>
  <si>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</si>
  <si>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</si>
  <si>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</si>
  <si>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</si>
  <si>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</si>
  <si>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</si>
  <si>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</si>
  <si>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</si>
  <si>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</si>
  <si>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</si>
  <si>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</si>
  <si>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</si>
  <si>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</si>
  <si>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</si>
  <si>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</si>
  <si>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</si>
  <si>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</si>
  <si>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</si>
  <si>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</si>
  <si>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</si>
  <si>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</si>
  <si>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</si>
  <si>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</si>
  <si>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</si>
  <si>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</si>
  <si>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</si>
  <si>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</si>
  <si>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</si>
  <si>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</si>
  <si>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</si>
  <si>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</si>
  <si>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</si>
  <si>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</si>
  <si>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</si>
  <si>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</si>
  <si>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</si>
  <si>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</si>
  <si>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</si>
  <si>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</si>
  <si>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</si>
  <si>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</si>
  <si>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</si>
  <si>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</si>
  <si>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</si>
  <si>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</si>
  <si>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</si>
  <si>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</si>
  <si>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</si>
  <si>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</si>
  <si>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</si>
  <si>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</si>
  <si>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</si>
  <si>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</si>
  <si>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</si>
  <si>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</si>
  <si>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</si>
  <si>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</si>
  <si>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</si>
  <si>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</si>
  <si>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</si>
  <si>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</si>
  <si>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</si>
  <si>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</si>
  <si>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</si>
  <si>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</si>
  <si>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</si>
  <si>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</si>
  <si>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</si>
  <si>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</si>
  <si>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</si>
  <si>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</si>
  <si>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</si>
  <si>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</si>
  <si>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</si>
  <si>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</si>
  <si>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</si>
  <si>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</si>
  <si>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</si>
  <si>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</si>
  <si>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</si>
  <si>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</si>
  <si>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</si>
  <si>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</si>
  <si>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</si>
  <si>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</si>
  <si>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</si>
  <si>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</si>
  <si>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</si>
  <si>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</si>
  <si>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</si>
  <si>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</si>
  <si>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</si>
  <si>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</si>
  <si>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</si>
  <si>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</si>
  <si>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</si>
  <si>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</si>
  <si>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</si>
  <si>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</si>
  <si>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</si>
  <si>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</si>
  <si>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</si>
  <si>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</si>
  <si>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</si>
  <si>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</si>
  <si>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</si>
  <si>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</si>
  <si>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</si>
  <si>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</si>
  <si>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</si>
  <si>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</si>
  <si>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</si>
  <si>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</si>
  <si>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</si>
  <si>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</si>
  <si>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</si>
  <si>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</si>
  <si>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</si>
  <si>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</si>
  <si>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</si>
  <si>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</si>
  <si>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</si>
  <si>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</si>
  <si>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</si>
  <si>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</si>
  <si>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</si>
  <si>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</si>
  <si>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</si>
  <si>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</si>
  <si>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</si>
  <si>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</si>
  <si>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</si>
  <si>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</si>
  <si>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</si>
  <si>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</si>
  <si>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</si>
  <si>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</si>
  <si>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</si>
  <si>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</si>
  <si>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</si>
  <si>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</si>
  <si>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</si>
  <si>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</si>
  <si>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</si>
  <si>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</si>
  <si>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</si>
  <si>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</si>
  <si>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</si>
  <si>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</si>
  <si>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</si>
  <si>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</si>
  <si>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</si>
  <si>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</si>
  <si>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</si>
  <si>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</si>
  <si>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</si>
  <si>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</si>
  <si>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</si>
  <si>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</si>
  <si>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</si>
  <si>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</si>
  <si>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</si>
  <si>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</si>
  <si>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</si>
  <si>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</si>
  <si>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</si>
  <si>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</si>
  <si>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</si>
  <si>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</si>
  <si>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</si>
  <si>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</si>
  <si>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</si>
  <si>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</si>
  <si>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</si>
  <si>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</si>
  <si>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</si>
  <si>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</si>
  <si>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</si>
  <si>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</si>
  <si>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</si>
  <si>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</si>
  <si>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</si>
  <si>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</si>
  <si>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</si>
  <si>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</si>
  <si>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</si>
  <si>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</si>
  <si>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</si>
  <si>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</si>
  <si>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</si>
  <si>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</si>
  <si>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</si>
  <si>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</si>
  <si>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</si>
  <si>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</si>
  <si>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</si>
  <si>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</si>
  <si>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</si>
  <si>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</si>
  <si>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</si>
  <si>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</si>
  <si>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</si>
  <si>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</si>
  <si>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</si>
  <si>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</si>
  <si>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</si>
  <si>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</si>
  <si>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</si>
  <si>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</si>
  <si>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</si>
  <si>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</si>
  <si>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</si>
  <si>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</si>
  <si>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</si>
  <si>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</si>
  <si>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</si>
  <si>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</si>
  <si>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</si>
  <si>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</si>
  <si>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</si>
  <si>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</si>
  <si>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</si>
  <si>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</si>
  <si>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</si>
  <si>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</si>
  <si>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</si>
  <si>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</si>
  <si>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</si>
  <si>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</si>
  <si>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</si>
  <si>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</si>
  <si>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</si>
  <si>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</si>
  <si>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</si>
  <si>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</si>
  <si>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</si>
  <si>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</si>
  <si>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</si>
  <si>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</si>
  <si>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</si>
  <si>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</si>
  <si>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</si>
  <si>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</si>
  <si>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</si>
  <si>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</si>
  <si>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</si>
  <si>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</si>
  <si>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</si>
  <si>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</si>
  <si>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</si>
  <si>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</si>
  <si>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</si>
  <si>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</si>
  <si>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</si>
  <si>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</si>
  <si>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</si>
  <si>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</si>
  <si>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</si>
  <si>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</si>
  <si>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</si>
  <si>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</si>
  <si>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</si>
  <si>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</si>
  <si>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</si>
  <si>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</si>
  <si>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</si>
  <si>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</si>
  <si>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</si>
  <si>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</si>
  <si>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</si>
  <si>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</si>
  <si>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</si>
  <si>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</si>
  <si>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</si>
  <si>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</si>
  <si>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</si>
  <si>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</si>
  <si>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</si>
  <si>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</si>
  <si>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</si>
  <si>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</si>
  <si>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</si>
  <si>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</si>
  <si>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</si>
  <si>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</si>
  <si>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</si>
  <si>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</si>
  <si>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</si>
  <si>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</si>
  <si>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</si>
  <si>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</si>
  <si>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</si>
  <si>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</si>
  <si>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</si>
  <si>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</si>
  <si>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</si>
  <si>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</si>
  <si>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</si>
  <si>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</si>
  <si>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</si>
  <si>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</si>
  <si>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</si>
  <si>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</si>
  <si>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</si>
  <si>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</si>
  <si>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</si>
  <si>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</si>
  <si>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</si>
  <si>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</si>
  <si>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</si>
  <si>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</si>
  <si>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</si>
  <si>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</si>
  <si>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</si>
  <si>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</si>
  <si>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</si>
  <si>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</si>
  <si>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</si>
  <si>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</si>
  <si>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</si>
  <si>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</si>
  <si>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</si>
  <si>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</si>
  <si>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</si>
  <si>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</si>
  <si>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</si>
  <si>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</si>
  <si>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</si>
  <si>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</si>
  <si>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</si>
  <si>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</si>
  <si>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</si>
  <si>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</si>
  <si>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</si>
  <si>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</si>
  <si>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</si>
  <si>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</si>
  <si>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</si>
  <si>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</si>
  <si>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</si>
  <si>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</si>
  <si>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</si>
  <si>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</si>
  <si>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</si>
  <si>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</si>
  <si>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</si>
  <si>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</si>
  <si>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</si>
  <si>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</si>
  <si>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</si>
  <si>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</si>
  <si>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</si>
  <si>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</si>
  <si>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</si>
  <si>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</si>
  <si>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</si>
  <si>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</si>
  <si>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</si>
  <si>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</si>
  <si>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</si>
  <si>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</si>
  <si>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</si>
  <si>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</si>
  <si>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</si>
  <si>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</si>
  <si>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</si>
  <si>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</si>
  <si>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</si>
  <si>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</si>
  <si>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</si>
  <si>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</si>
  <si>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</si>
  <si>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</si>
  <si>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</si>
  <si>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</si>
  <si>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</si>
  <si>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</si>
  <si>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</si>
  <si>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</si>
  <si>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</si>
  <si>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</si>
  <si>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</si>
  <si>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</si>
  <si>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</si>
  <si>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</si>
  <si>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</si>
  <si>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</si>
  <si>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</si>
  <si>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</si>
  <si>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</si>
  <si>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</si>
  <si>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</si>
  <si>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</si>
  <si>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</si>
  <si>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</si>
  <si>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</si>
  <si>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</si>
  <si>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</si>
  <si>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</si>
  <si>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</si>
  <si>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</si>
  <si>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</si>
  <si>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</si>
  <si>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</si>
  <si>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</si>
  <si>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</si>
  <si>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</si>
  <si>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</si>
  <si>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</si>
  <si>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</si>
  <si>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</si>
  <si>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</si>
  <si>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</si>
  <si>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</si>
  <si>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</si>
  <si>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</si>
  <si>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</si>
  <si>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</si>
  <si>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</si>
  <si>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</si>
  <si>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</si>
  <si>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</si>
  <si>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</si>
  <si>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</si>
  <si>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</si>
  <si>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</si>
  <si>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</si>
  <si>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</si>
  <si>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</si>
  <si>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</si>
  <si>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</si>
  <si>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</si>
  <si>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</si>
  <si>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</si>
  <si>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</si>
  <si>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</si>
  <si>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</si>
  <si>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</si>
  <si>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</si>
  <si>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</si>
  <si>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</si>
  <si>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</si>
  <si>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</si>
  <si>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</si>
  <si>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</si>
  <si>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</si>
  <si>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</si>
  <si>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</si>
  <si>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</si>
  <si>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</si>
  <si>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</si>
  <si>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</si>
  <si>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</si>
  <si>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</si>
  <si>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</si>
  <si>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</si>
  <si>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</si>
  <si>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</si>
  <si>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</si>
  <si>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</si>
  <si>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</si>
  <si>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</si>
  <si>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</si>
  <si>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</si>
  <si>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</si>
  <si>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</si>
  <si>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</si>
  <si>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</si>
  <si>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</si>
  <si>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</si>
  <si>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</si>
  <si>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</si>
  <si>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</si>
  <si>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</si>
  <si>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</si>
  <si>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</si>
  <si>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</si>
  <si>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</si>
  <si>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</si>
  <si>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</si>
  <si>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</si>
  <si>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</si>
  <si>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</si>
  <si>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</si>
  <si>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</si>
  <si>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</si>
  <si>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</si>
  <si>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</si>
  <si>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</si>
  <si>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</si>
  <si>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</si>
  <si>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</si>
  <si>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</si>
  <si>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</si>
  <si>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</si>
  <si>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</si>
  <si>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</si>
  <si>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</si>
  <si>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</si>
  <si>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</si>
  <si>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</si>
  <si>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</si>
  <si>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</si>
  <si>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</si>
  <si>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</si>
  <si>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</si>
  <si>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</si>
  <si>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</si>
  <si>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</si>
  <si>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</si>
  <si>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</si>
  <si>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</si>
  <si>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</si>
  <si>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</si>
  <si>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</si>
  <si>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</si>
  <si>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</si>
  <si>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</si>
  <si>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</si>
  <si>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</si>
  <si>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</si>
  <si>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</si>
  <si>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</si>
  <si>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</si>
  <si>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</si>
  <si>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</si>
  <si>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</si>
  <si>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</si>
  <si>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</si>
  <si>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</si>
  <si>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</si>
  <si>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</si>
  <si>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</si>
  <si>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</si>
  <si>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</si>
  <si>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</si>
  <si>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</si>
  <si>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</si>
  <si>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</si>
  <si>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</si>
  <si>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</si>
  <si>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</si>
  <si>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</si>
  <si>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</si>
  <si>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</si>
  <si>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</si>
  <si>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</si>
  <si>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</si>
  <si>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</si>
  <si>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</si>
  <si>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</si>
  <si>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</si>
  <si>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</si>
  <si>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</si>
  <si>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</si>
  <si>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</si>
  <si>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</si>
  <si>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</si>
  <si>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</si>
  <si>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</si>
  <si>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</si>
  <si>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</si>
  <si>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</si>
  <si>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</si>
  <si>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</si>
  <si>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</si>
  <si>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</si>
  <si>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</si>
  <si>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</si>
  <si>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</si>
  <si>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</si>
  <si>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</si>
  <si>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</si>
  <si>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</si>
  <si>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</si>
  <si>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</si>
  <si>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</si>
  <si>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</si>
  <si>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</si>
  <si>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</si>
  <si>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</si>
  <si>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</si>
  <si>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</si>
  <si>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</si>
  <si>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</si>
  <si>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</si>
  <si>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</si>
  <si>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</si>
  <si>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</si>
  <si>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</si>
  <si>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</si>
  <si>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</si>
  <si>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</si>
  <si>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</si>
  <si>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</si>
  <si>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</si>
  <si>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</si>
  <si>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</si>
  <si>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</si>
  <si>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</si>
  <si>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</si>
  <si>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</si>
  <si>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</si>
  <si>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</si>
  <si>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</si>
  <si>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</si>
  <si>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</si>
  <si>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</si>
  <si>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</si>
  <si>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</si>
  <si>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</si>
  <si>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</si>
  <si>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</si>
  <si>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</si>
  <si>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</si>
  <si>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</si>
  <si>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</si>
  <si>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</si>
  <si>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</si>
  <si>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</si>
  <si>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</si>
  <si>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</si>
  <si>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</si>
  <si>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</si>
  <si>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</si>
  <si>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</si>
  <si>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</si>
  <si>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</si>
  <si>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</si>
  <si>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</si>
  <si>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</si>
  <si>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</si>
  <si>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</si>
  <si>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</si>
  <si>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</si>
  <si>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</si>
  <si>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</si>
  <si>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</si>
  <si>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</si>
  <si>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</si>
  <si>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</si>
  <si>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</si>
  <si>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</si>
  <si>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</si>
  <si>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</si>
  <si>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</si>
  <si>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</si>
  <si>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</si>
  <si>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</si>
  <si>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</si>
  <si>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</si>
  <si>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</si>
  <si>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</si>
  <si>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</si>
  <si>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</si>
  <si>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</si>
  <si>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</si>
  <si>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</si>
  <si>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</si>
  <si>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</si>
  <si>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</si>
  <si>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</si>
  <si>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</si>
  <si>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</si>
  <si>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</si>
  <si>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</si>
  <si>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</si>
  <si>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</si>
  <si>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</si>
  <si>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</si>
  <si>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</si>
  <si>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</si>
  <si>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</si>
  <si>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</si>
  <si>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</si>
  <si>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</si>
  <si>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</si>
  <si>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</si>
  <si>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</si>
  <si>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</si>
  <si>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</si>
  <si>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</si>
  <si>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</si>
  <si>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</si>
  <si>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</si>
  <si>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</si>
  <si>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</si>
  <si>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</si>
  <si>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</si>
  <si>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</si>
  <si>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</si>
  <si>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</si>
  <si>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</si>
  <si>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</si>
  <si>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</si>
  <si>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</si>
  <si>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</si>
  <si>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</si>
  <si>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</si>
  <si>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</si>
  <si>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</si>
  <si>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</si>
  <si>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</si>
  <si>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</si>
  <si>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</si>
  <si>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</si>
  <si>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</si>
  <si>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</si>
  <si>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</si>
  <si>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</si>
  <si>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</si>
  <si>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</si>
  <si>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</si>
  <si>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</si>
  <si>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</si>
  <si>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</si>
  <si>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</si>
  <si>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</si>
  <si>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</si>
  <si>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</si>
  <si>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</si>
  <si>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</si>
  <si>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</si>
  <si>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</si>
  <si>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</si>
  <si>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</si>
  <si>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</si>
  <si>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</si>
  <si>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</si>
  <si>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</si>
  <si>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</si>
  <si>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</si>
  <si>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</si>
  <si>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</si>
  <si>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</si>
  <si>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</si>
  <si>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</si>
  <si>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</si>
  <si>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</si>
  <si>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</si>
  <si>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</si>
  <si>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</si>
  <si>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</si>
  <si>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</si>
  <si>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</si>
  <si>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</si>
  <si>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</si>
  <si>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</si>
  <si>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</si>
  <si>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</si>
  <si>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</si>
  <si>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</si>
  <si>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</si>
  <si>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</si>
  <si>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</si>
  <si>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</si>
  <si>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</si>
  <si>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</si>
  <si>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</si>
  <si>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</si>
  <si>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</si>
  <si>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</si>
  <si>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</si>
  <si>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</si>
  <si>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</si>
  <si>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</si>
  <si>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</si>
  <si>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</si>
  <si>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</si>
  <si>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</si>
  <si>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</si>
  <si>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</si>
  <si>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</si>
  <si>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</si>
  <si>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</si>
  <si>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</si>
  <si>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</si>
  <si>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</si>
  <si>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</si>
  <si>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</si>
  <si>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</si>
  <si>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</si>
  <si>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</si>
  <si>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</si>
  <si>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</si>
  <si>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</si>
  <si>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</si>
  <si>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</si>
  <si>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</si>
  <si>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</si>
  <si>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</si>
  <si>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</si>
  <si>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</si>
  <si>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</si>
  <si>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</si>
  <si>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</si>
  <si>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</si>
  <si>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</si>
  <si>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</si>
  <si>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</si>
  <si>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</si>
  <si>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</si>
  <si>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</si>
  <si>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</si>
  <si>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</si>
  <si>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</si>
  <si>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</si>
  <si>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</si>
  <si>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</si>
  <si>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</si>
  <si>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</si>
  <si>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</si>
  <si>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</si>
  <si>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</si>
  <si>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</si>
  <si>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</si>
  <si>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</si>
  <si>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</si>
  <si>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</si>
  <si>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</si>
  <si>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</si>
  <si>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</si>
  <si>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</si>
  <si>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</si>
  <si>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</si>
  <si>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</si>
  <si>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</si>
  <si>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</si>
  <si>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</si>
  <si>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</si>
  <si>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</si>
  <si>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</si>
  <si>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</si>
  <si>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</si>
  <si>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</si>
  <si>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</si>
  <si>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</si>
  <si>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</si>
  <si>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</si>
  <si>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</si>
  <si>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</si>
  <si>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</si>
  <si>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</si>
  <si>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</si>
  <si>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</si>
  <si>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</si>
  <si>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</si>
  <si>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</si>
  <si>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</si>
  <si>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</si>
  <si>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</si>
  <si>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</si>
  <si>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</si>
  <si>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</si>
  <si>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</si>
  <si>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</si>
  <si>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</si>
  <si>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</si>
  <si>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</si>
  <si>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</si>
  <si>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</si>
  <si>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</si>
  <si>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</si>
  <si>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</si>
  <si>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</si>
  <si>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</si>
  <si>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</si>
  <si>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</si>
  <si>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</si>
  <si>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</si>
  <si>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</si>
  <si>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</si>
  <si>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</si>
  <si>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</si>
  <si>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</si>
  <si>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</si>
  <si>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</si>
  <si>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</si>
  <si>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</si>
  <si>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</si>
  <si>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</si>
  <si>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</si>
  <si>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</si>
  <si>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</si>
  <si>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</si>
  <si>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</si>
  <si>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</si>
  <si>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</si>
  <si>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</si>
  <si>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</si>
  <si>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</si>
  <si>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</si>
  <si>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</si>
  <si>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</si>
  <si>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</si>
  <si>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</si>
  <si>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</si>
  <si>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</si>
  <si>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</si>
  <si>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</si>
  <si>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</si>
  <si>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</si>
  <si>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</si>
  <si>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</si>
  <si>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</si>
  <si>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</si>
  <si>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</si>
  <si>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</si>
  <si>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</si>
  <si>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</si>
  <si>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</si>
  <si>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</si>
  <si>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</si>
  <si>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</si>
  <si>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</si>
  <si>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</si>
  <si>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</si>
  <si>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</si>
  <si>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</si>
  <si>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</si>
  <si>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</si>
  <si>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</si>
  <si>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</si>
  <si>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</si>
  <si>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</si>
  <si>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</si>
  <si>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</si>
  <si>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</si>
  <si>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</si>
  <si>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</si>
  <si>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</si>
  <si>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</si>
  <si>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</si>
  <si>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</si>
  <si>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</si>
  <si>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</si>
  <si>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</si>
  <si>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</si>
  <si>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</si>
  <si>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</si>
  <si>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</si>
  <si>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</si>
  <si>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</si>
  <si>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</si>
  <si>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</si>
  <si>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</si>
  <si>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</si>
  <si>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</si>
  <si>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</si>
  <si>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</si>
  <si>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</si>
  <si>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</si>
  <si>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</si>
  <si>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</si>
  <si>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</si>
  <si>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</si>
  <si>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</si>
  <si>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</si>
  <si>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</si>
  <si>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</si>
  <si>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</si>
  <si>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</si>
  <si>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</si>
  <si>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</si>
  <si>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</si>
  <si>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</si>
  <si>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</si>
  <si>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</si>
  <si>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</si>
  <si>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</si>
  <si>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</si>
  <si>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</si>
  <si>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</si>
  <si>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</si>
  <si>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</si>
  <si>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</si>
  <si>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</si>
  <si>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</si>
  <si>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</si>
  <si>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</si>
  <si>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</si>
  <si>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</si>
  <si>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</si>
  <si>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</si>
  <si>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</si>
  <si>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</si>
  <si>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</si>
  <si>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</si>
  <si>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</si>
  <si>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</si>
  <si>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</si>
  <si>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</si>
  <si>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</si>
  <si>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</si>
  <si>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</si>
  <si>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</si>
  <si>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</si>
  <si>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</si>
  <si>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</si>
  <si>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</si>
  <si>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</si>
  <si>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</si>
  <si>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</si>
  <si>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</si>
  <si>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</si>
  <si>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</si>
  <si>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</si>
  <si>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</si>
  <si>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</si>
  <si>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</si>
  <si>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</si>
  <si>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</si>
  <si>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</si>
  <si>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</si>
  <si>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</si>
  <si>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</si>
  <si>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</si>
  <si>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</si>
  <si>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</si>
  <si>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</si>
  <si>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</si>
  <si>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</si>
  <si>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</si>
  <si>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</si>
  <si>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</si>
  <si>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</si>
  <si>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</si>
  <si>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</si>
  <si>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</si>
  <si>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</si>
  <si>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</si>
  <si>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</si>
  <si>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</si>
  <si>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</si>
  <si>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</si>
  <si>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</si>
  <si>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</si>
  <si>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</si>
  <si>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</si>
  <si>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</si>
  <si>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</si>
  <si>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</si>
  <si>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</si>
  <si>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</si>
  <si>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</si>
  <si>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</si>
  <si>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</si>
  <si>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</si>
  <si>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</si>
  <si>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</si>
  <si>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</si>
  <si>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</si>
  <si>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</si>
  <si>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</si>
  <si>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</si>
  <si>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</si>
  <si>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</si>
  <si>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</si>
  <si>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</si>
  <si>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</si>
  <si>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</si>
  <si>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</si>
  <si>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</si>
  <si>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</si>
  <si>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</si>
  <si>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</si>
  <si>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</si>
  <si>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</si>
  <si>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</si>
  <si>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</si>
  <si>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</si>
  <si>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</si>
  <si>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</si>
  <si>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</si>
  <si>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</si>
  <si>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</si>
  <si>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</si>
  <si>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</si>
  <si>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</si>
  <si>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</si>
  <si>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</si>
  <si>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</si>
  <si>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</si>
  <si>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</si>
  <si>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</si>
  <si>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</si>
  <si>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</si>
  <si>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</si>
  <si>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</si>
  <si>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</si>
  <si>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</si>
  <si>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</si>
  <si>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</si>
  <si>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</si>
  <si>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</si>
  <si>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</si>
  <si>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</si>
  <si>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</si>
  <si>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</si>
  <si>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</si>
  <si>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</si>
  <si>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</si>
  <si>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</si>
  <si>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</si>
  <si>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</si>
  <si>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</si>
  <si>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</si>
  <si>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</si>
  <si>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</si>
  <si>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</si>
  <si>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</si>
  <si>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</si>
  <si>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</si>
  <si>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</si>
  <si>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</si>
  <si>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</si>
  <si>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</si>
  <si>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</si>
  <si>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</si>
  <si>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</si>
  <si>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</si>
  <si>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</si>
  <si>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</si>
  <si>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</si>
  <si>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</si>
  <si>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</si>
  <si>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</si>
  <si>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</si>
  <si>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</si>
  <si>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</si>
  <si>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</si>
  <si>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</si>
  <si>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</si>
  <si>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</si>
  <si>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</si>
  <si>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</si>
  <si>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</si>
  <si>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</si>
  <si>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</si>
  <si>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</si>
  <si>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</si>
  <si>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</si>
  <si>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</si>
  <si>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</si>
  <si>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</si>
  <si>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</si>
  <si>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</si>
  <si>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</si>
  <si>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</si>
  <si>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</si>
  <si>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</si>
  <si>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</si>
  <si>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</si>
  <si>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</si>
  <si>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</si>
  <si>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</si>
  <si>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</si>
  <si>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</si>
  <si>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</si>
  <si>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</si>
  <si>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</si>
  <si>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</si>
  <si>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</si>
  <si>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</si>
  <si>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</si>
  <si>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</si>
  <si>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</si>
  <si>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</si>
  <si>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</si>
  <si>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</si>
  <si>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</si>
  <si>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</si>
  <si>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</si>
  <si>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</si>
  <si>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</si>
  <si>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</si>
  <si>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</si>
  <si>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</si>
  <si>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</si>
  <si>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</si>
  <si>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</si>
  <si>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</si>
  <si>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</si>
  <si>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</si>
  <si>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</si>
  <si>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</si>
  <si>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</si>
  <si>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</si>
  <si>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</si>
  <si>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</si>
  <si>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</si>
  <si>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</si>
  <si>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</si>
  <si>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</si>
  <si>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</si>
  <si>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</si>
  <si>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</si>
  <si>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</si>
  <si>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</si>
  <si>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</si>
  <si>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</si>
  <si>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</si>
  <si>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</si>
  <si>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</si>
  <si>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</si>
  <si>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</si>
  <si>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</si>
  <si>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</si>
  <si>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</si>
  <si>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</si>
  <si>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</si>
  <si>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</si>
  <si>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</si>
  <si>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</si>
  <si>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</si>
  <si>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</si>
  <si>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</si>
  <si>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</si>
  <si>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</si>
  <si>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</si>
  <si>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</si>
  <si>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</si>
  <si>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</si>
  <si>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</si>
  <si>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</si>
  <si>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</si>
  <si>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</si>
  <si>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</si>
  <si>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</si>
  <si>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</si>
  <si>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</si>
  <si>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</si>
  <si>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</si>
  <si>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</si>
  <si>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</si>
  <si>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</si>
  <si>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</si>
  <si>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</si>
  <si>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</si>
  <si>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</si>
  <si>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</si>
  <si>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</si>
  <si>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</si>
  <si>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</si>
  <si>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</si>
  <si>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</si>
  <si>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</si>
  <si>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</si>
  <si>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</si>
  <si>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</si>
  <si>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</si>
  <si>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</si>
  <si>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</si>
  <si>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</si>
  <si>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</si>
  <si>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</si>
  <si>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</si>
  <si>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</si>
  <si>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</si>
  <si>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</si>
  <si>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</si>
  <si>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</si>
  <si>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</si>
  <si>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</si>
  <si>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</si>
  <si>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</si>
  <si>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</si>
  <si>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</si>
  <si>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</si>
  <si>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</si>
  <si>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</si>
  <si>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</si>
  <si>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</si>
  <si>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</si>
  <si>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</si>
  <si>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</si>
  <si>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</si>
  <si>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</si>
  <si>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</si>
  <si>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</si>
  <si>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</si>
  <si>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</si>
  <si>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</si>
  <si>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</si>
  <si>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</si>
  <si>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</si>
  <si>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</si>
  <si>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</si>
  <si>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</si>
  <si>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</si>
  <si>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</si>
  <si>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</si>
  <si>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</si>
  <si>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</si>
  <si>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</si>
  <si>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</si>
  <si>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</si>
  <si>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</si>
  <si>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</si>
  <si>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</si>
  <si>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</si>
  <si>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</si>
  <si>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</si>
  <si>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</si>
  <si>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</si>
  <si>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</si>
  <si>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</si>
  <si>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</si>
  <si>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</si>
  <si>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</si>
  <si>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</si>
  <si>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</si>
  <si>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</si>
  <si>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</si>
  <si>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</si>
  <si>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</si>
  <si>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</si>
  <si>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</si>
  <si>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</si>
  <si>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</si>
  <si>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</si>
  <si>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</si>
  <si>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</si>
  <si>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</si>
  <si>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</si>
  <si>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</si>
  <si>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</si>
  <si>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</si>
  <si>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</si>
  <si>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</si>
  <si>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</si>
  <si>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</si>
  <si>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</si>
  <si>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</si>
  <si>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</si>
  <si>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</si>
  <si>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</si>
  <si>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</si>
  <si>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</si>
  <si>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</si>
  <si>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</si>
  <si>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</si>
  <si>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</si>
  <si>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</si>
  <si>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</si>
  <si>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</si>
  <si>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</si>
  <si>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</si>
  <si>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</si>
  <si>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</si>
  <si>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</si>
  <si>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</si>
  <si>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</si>
  <si>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</si>
  <si>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</si>
  <si>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</si>
  <si>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</si>
  <si>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</si>
  <si>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</si>
  <si>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</si>
  <si>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</si>
  <si>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</si>
  <si>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</si>
  <si>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</si>
  <si>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</si>
  <si>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</si>
  <si>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</si>
  <si>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</si>
  <si>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</si>
  <si>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</si>
  <si>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</si>
  <si>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</si>
  <si>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</si>
  <si>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</si>
  <si>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</si>
  <si>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</si>
  <si>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</si>
  <si>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</si>
  <si>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</si>
  <si>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</si>
  <si>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</si>
  <si>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</si>
  <si>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</si>
  <si>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</si>
  <si>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</si>
  <si>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</si>
  <si>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</si>
  <si>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</si>
  <si>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</si>
  <si>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</si>
  <si>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</si>
  <si>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</si>
  <si>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</si>
  <si>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</si>
  <si>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</si>
  <si>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</si>
  <si>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</si>
  <si>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</si>
  <si>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</si>
  <si>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</si>
  <si>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</si>
  <si>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</si>
  <si>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</si>
  <si>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</si>
  <si>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</si>
  <si>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</si>
  <si>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</si>
  <si>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</si>
  <si>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</si>
  <si>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</si>
  <si>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</si>
  <si>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</si>
  <si>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</si>
  <si>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</si>
  <si>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</si>
  <si>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</si>
  <si>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</si>
  <si>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</si>
  <si>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</si>
  <si>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</si>
  <si>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</si>
  <si>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</si>
  <si>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</si>
  <si>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</si>
  <si>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</si>
  <si>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</si>
  <si>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</si>
  <si>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</si>
  <si>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</si>
  <si>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</si>
  <si>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</si>
  <si>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</si>
  <si>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</si>
  <si>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</si>
  <si>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</si>
  <si>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</si>
  <si>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</si>
  <si>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</si>
  <si>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</si>
  <si>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</si>
  <si>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</si>
  <si>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</si>
  <si>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</si>
  <si>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</si>
  <si>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</si>
  <si>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</si>
  <si>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</si>
  <si>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</si>
  <si>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</si>
  <si>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</si>
  <si>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</si>
  <si>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</si>
  <si>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</si>
  <si>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</si>
  <si>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</si>
  <si>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</si>
  <si>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</si>
  <si>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</si>
  <si>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</si>
  <si>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</si>
  <si>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</si>
  <si>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</si>
  <si>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</si>
  <si>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</si>
  <si>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</si>
  <si>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</si>
  <si>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</si>
  <si>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</si>
  <si>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</si>
  <si>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</si>
  <si>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</si>
  <si>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</si>
  <si>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</si>
  <si>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</si>
  <si>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</si>
  <si>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</si>
  <si>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</si>
  <si>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</si>
  <si>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</si>
  <si>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</si>
  <si>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</si>
  <si>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</si>
  <si>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</si>
  <si>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</si>
  <si>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</si>
  <si>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</si>
  <si>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</si>
  <si>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</si>
  <si>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</si>
  <si>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</si>
  <si>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</si>
  <si>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</si>
  <si>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</si>
  <si>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</si>
  <si>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</si>
  <si>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</si>
  <si>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</si>
  <si>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</si>
  <si>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</si>
  <si>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</si>
  <si>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</si>
  <si>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</si>
  <si>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</si>
  <si>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</si>
  <si>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</si>
  <si>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</si>
  <si>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</si>
  <si>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</si>
  <si>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</si>
  <si>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</si>
  <si>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</si>
  <si>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</si>
  <si>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</si>
  <si>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</si>
  <si>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</si>
  <si>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</si>
  <si>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</si>
  <si>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</si>
  <si>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</si>
  <si>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</si>
  <si>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</si>
  <si>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</si>
  <si>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</si>
  <si>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</si>
  <si>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</si>
  <si>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</si>
  <si>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</si>
  <si>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</si>
  <si>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</si>
  <si>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</si>
  <si>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</si>
  <si>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</si>
  <si>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</si>
  <si>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</si>
  <si>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</si>
  <si>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</si>
  <si>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</si>
  <si>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</si>
  <si>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</si>
  <si>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</si>
  <si>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</si>
  <si>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</si>
  <si>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</si>
  <si>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</si>
  <si>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</si>
  <si>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</si>
  <si>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</si>
  <si>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</si>
  <si>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</si>
  <si>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</si>
  <si>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</si>
  <si>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</si>
  <si>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</si>
  <si>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</si>
  <si>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</si>
  <si>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</si>
  <si>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</si>
  <si>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</si>
  <si>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</si>
  <si>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</si>
  <si>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</si>
  <si>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</si>
  <si>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</si>
  <si>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</si>
  <si>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</si>
  <si>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</si>
  <si>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</si>
  <si>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</si>
  <si>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</si>
  <si>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</si>
  <si>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</si>
  <si>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</si>
  <si>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</si>
  <si>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</si>
  <si>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</si>
  <si>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</si>
  <si>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</si>
  <si>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</si>
  <si>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</si>
  <si>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</si>
  <si>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</si>
  <si>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</si>
  <si>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</si>
  <si>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</si>
  <si>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</si>
  <si>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</si>
  <si>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</si>
  <si>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</si>
  <si>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</si>
  <si>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</si>
  <si>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</si>
  <si>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</si>
  <si>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</si>
  <si>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</si>
  <si>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</si>
  <si>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</si>
  <si>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</si>
  <si>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</si>
  <si>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</si>
  <si>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</si>
  <si>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</si>
  <si>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</si>
  <si>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</si>
  <si>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</si>
  <si>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</si>
  <si>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</si>
  <si>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</si>
  <si>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</si>
  <si>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</si>
  <si>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</si>
  <si>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</si>
  <si>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</si>
  <si>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</si>
  <si>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</si>
  <si>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</si>
  <si>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</si>
  <si>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</si>
  <si>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</si>
  <si>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</si>
  <si>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</si>
  <si>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</si>
  <si>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</si>
  <si>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</si>
  <si>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</si>
  <si>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</si>
  <si>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</si>
  <si>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</si>
  <si>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</si>
  <si>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</si>
  <si>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</si>
  <si>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</si>
  <si>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</si>
  <si>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</si>
  <si>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</si>
  <si>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</si>
  <si>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</si>
  <si>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</si>
  <si>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</si>
  <si>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</si>
  <si>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</si>
  <si>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</si>
  <si>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</si>
  <si>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</si>
  <si>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</si>
  <si>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</si>
  <si>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</si>
  <si>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</si>
  <si>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</si>
  <si>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</si>
  <si>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</si>
  <si>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</si>
  <si>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</si>
  <si>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</si>
  <si>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</si>
  <si>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</si>
  <si>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</si>
  <si>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</si>
  <si>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</si>
  <si>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</si>
  <si>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</si>
  <si>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</si>
  <si>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</si>
  <si>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</si>
  <si>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</si>
  <si>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</si>
  <si>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</si>
  <si>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</si>
  <si>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</si>
  <si>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</si>
  <si>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</si>
  <si>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</si>
  <si>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</si>
  <si>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</si>
  <si>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</si>
  <si>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</si>
  <si>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</si>
  <si>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</si>
  <si>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</si>
  <si>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</si>
  <si>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</si>
  <si>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</si>
  <si>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</si>
  <si>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</si>
  <si>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</si>
  <si>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</si>
  <si>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</si>
  <si>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</si>
  <si>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</si>
  <si>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</si>
  <si>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</si>
  <si>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</si>
  <si>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</si>
  <si>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</si>
  <si>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</si>
  <si>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</si>
  <si>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</si>
  <si>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</si>
  <si>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</si>
  <si>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</si>
  <si>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</si>
  <si>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</si>
  <si>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</si>
  <si>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</si>
  <si>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</si>
  <si>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</si>
  <si>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</si>
  <si>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</si>
  <si>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</si>
  <si>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</si>
  <si>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</si>
  <si>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</si>
  <si>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</si>
  <si>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</si>
  <si>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</si>
  <si>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</si>
  <si>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</si>
  <si>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</si>
  <si>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</si>
  <si>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</si>
  <si>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</si>
  <si>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</si>
  <si>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</si>
  <si>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</si>
  <si>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</si>
  <si>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</si>
  <si>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</si>
  <si>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</si>
  <si>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</si>
  <si>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</si>
  <si>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</si>
  <si>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</si>
  <si>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</si>
  <si>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</si>
  <si>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</si>
  <si>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</si>
  <si>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</si>
  <si>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</si>
  <si>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</si>
  <si>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</si>
  <si>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</si>
  <si>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</si>
  <si>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</si>
  <si>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</si>
  <si>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</si>
  <si>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</si>
  <si>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</si>
  <si>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</si>
  <si>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</si>
  <si>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</si>
  <si>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</si>
  <si>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</si>
  <si>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</si>
  <si>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</si>
  <si>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</si>
  <si>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</si>
  <si>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</si>
  <si>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</si>
  <si>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</si>
  <si>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</si>
  <si>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</si>
  <si>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</si>
  <si>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</si>
  <si>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</si>
  <si>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</si>
  <si>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</si>
  <si>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</si>
  <si>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</si>
  <si>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</si>
  <si>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</si>
  <si>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</si>
  <si>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</si>
  <si>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</si>
  <si>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</si>
  <si>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</si>
  <si>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</si>
  <si>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</si>
  <si>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</si>
  <si>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</si>
  <si>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</si>
  <si>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</si>
  <si>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</si>
  <si>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</si>
  <si>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</si>
  <si>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</si>
  <si>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</si>
  <si>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</si>
  <si>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</si>
  <si>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</si>
  <si>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</si>
  <si>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</si>
  <si>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</si>
  <si>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</si>
  <si>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</si>
  <si>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</si>
  <si>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</si>
  <si>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</si>
  <si>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</si>
  <si>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</si>
  <si>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</si>
  <si>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</si>
  <si>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</si>
  <si>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</si>
  <si>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</si>
  <si>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</si>
  <si>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</si>
  <si>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</si>
  <si>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</si>
  <si>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</si>
  <si>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</si>
  <si>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</si>
  <si>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</si>
  <si>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</si>
  <si>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</si>
  <si>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</si>
  <si>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</si>
  <si>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</si>
  <si>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</si>
  <si>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</si>
  <si>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</si>
  <si>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</si>
  <si>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</si>
  <si>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</si>
  <si>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</si>
  <si>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</si>
  <si>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</si>
  <si>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</si>
  <si>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</si>
  <si>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</si>
  <si>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</si>
  <si>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</si>
  <si>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</si>
  <si>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</si>
  <si>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</si>
  <si>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</si>
  <si>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</si>
  <si>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</si>
  <si>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</si>
  <si>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</si>
  <si>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</si>
  <si>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</si>
  <si>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</si>
  <si>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</si>
  <si>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</si>
  <si>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</si>
  <si>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</si>
  <si>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</si>
  <si>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</si>
  <si>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</si>
  <si>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</si>
  <si>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</si>
  <si>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</si>
  <si>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</si>
  <si>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</si>
  <si>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</si>
  <si>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</si>
  <si>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</si>
  <si>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</si>
  <si>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</si>
  <si>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</si>
  <si>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</si>
  <si>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</si>
  <si>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</si>
  <si>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</si>
  <si>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</si>
  <si>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</si>
  <si>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</si>
  <si>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</si>
  <si>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</si>
  <si>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</si>
  <si>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</si>
  <si>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</si>
  <si>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</si>
  <si>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</si>
  <si>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</si>
  <si>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</si>
  <si>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</si>
  <si>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</si>
  <si>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</si>
  <si>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</si>
  <si>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</si>
  <si>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</si>
  <si>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</si>
  <si>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</si>
  <si>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</si>
  <si>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</si>
  <si>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</si>
  <si>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</si>
  <si>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</si>
  <si>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</si>
  <si>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</si>
  <si>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</si>
  <si>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</si>
  <si>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</si>
  <si>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</si>
  <si>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</si>
  <si>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</si>
  <si>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</si>
  <si>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</si>
  <si>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</si>
  <si>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</si>
  <si>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</si>
  <si>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</si>
  <si>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</si>
  <si>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</si>
  <si>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</si>
  <si>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</si>
  <si>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</si>
  <si>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</si>
  <si>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</si>
  <si>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</si>
  <si>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</si>
  <si>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</si>
  <si>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</si>
  <si>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</si>
  <si>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</si>
  <si>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</si>
  <si>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</si>
  <si>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</si>
  <si>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</si>
  <si>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</si>
  <si>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</si>
  <si>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</si>
  <si>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</si>
  <si>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</si>
  <si>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</si>
  <si>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</si>
  <si>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</si>
  <si>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</si>
  <si>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</si>
  <si>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</si>
  <si>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</si>
  <si>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</si>
  <si>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</si>
  <si>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</si>
  <si>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</si>
  <si>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</si>
  <si>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</si>
  <si>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</si>
  <si>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</si>
  <si>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</si>
  <si>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</si>
  <si>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</si>
  <si>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</si>
  <si>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</si>
  <si>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</si>
  <si>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</si>
  <si>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</si>
  <si>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</si>
  <si>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</si>
  <si>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</si>
  <si>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</si>
  <si>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</si>
  <si>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</si>
  <si>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</si>
  <si>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</si>
  <si>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</si>
  <si>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</si>
  <si>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</si>
  <si>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</si>
  <si>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</si>
  <si>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</si>
  <si>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</si>
  <si>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</si>
  <si>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</si>
  <si>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</si>
  <si>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</si>
  <si>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</si>
  <si>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</si>
  <si>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</si>
  <si>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</si>
  <si>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</si>
  <si>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</si>
  <si>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</si>
  <si>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</si>
  <si>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</si>
  <si>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</si>
  <si>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</si>
  <si>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</si>
  <si>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</si>
  <si>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</si>
  <si>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</si>
  <si>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</si>
  <si>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</si>
  <si>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</si>
  <si>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</si>
  <si>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</si>
  <si>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</si>
  <si>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</si>
  <si>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</si>
  <si>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</si>
  <si>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</si>
  <si>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</si>
  <si>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</si>
  <si>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</si>
  <si>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</si>
  <si>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</si>
  <si>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</si>
  <si>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</si>
  <si>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</si>
  <si>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</si>
  <si>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</si>
  <si>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</si>
  <si>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</si>
  <si>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</si>
  <si>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</si>
  <si>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</si>
  <si>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</si>
  <si>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</si>
  <si>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</si>
  <si>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</si>
  <si>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</si>
  <si>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</si>
  <si>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</si>
  <si>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</si>
  <si>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</si>
  <si>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</si>
  <si>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</si>
  <si>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</si>
  <si>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</si>
  <si>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</si>
  <si>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</si>
  <si>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</si>
  <si>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</si>
  <si>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</si>
  <si>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</si>
  <si>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</si>
  <si>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</si>
  <si>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</si>
  <si>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</si>
  <si>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</si>
  <si>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</si>
  <si>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</si>
  <si>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</si>
  <si>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</si>
  <si>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</si>
  <si>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</si>
  <si>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</si>
  <si>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</si>
  <si>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</si>
  <si>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</si>
  <si>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</si>
  <si>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</si>
  <si>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</si>
  <si>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</si>
  <si>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</si>
  <si>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</si>
  <si>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</si>
  <si>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</si>
  <si>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</si>
  <si>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</si>
  <si>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</si>
  <si>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</si>
  <si>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</si>
  <si>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</si>
  <si>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</si>
  <si>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</si>
  <si>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</si>
  <si>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</si>
  <si>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</si>
  <si>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</si>
  <si>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</si>
  <si>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</si>
  <si>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</si>
  <si>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</si>
  <si>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</si>
  <si>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</si>
  <si>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</si>
  <si>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</si>
  <si>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</si>
  <si>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</si>
  <si>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</si>
  <si>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</si>
  <si>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</si>
  <si>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</si>
  <si>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</si>
  <si>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</si>
  <si>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</si>
  <si>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</si>
  <si>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</si>
  <si>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</si>
  <si>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</si>
  <si>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</si>
  <si>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</si>
  <si>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</si>
  <si>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</si>
  <si>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</si>
  <si>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</si>
  <si>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</si>
  <si>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</si>
  <si>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</si>
  <si>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</si>
  <si>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</si>
  <si>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</si>
  <si>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</si>
  <si>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</si>
  <si>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</si>
  <si>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</si>
  <si>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</si>
  <si>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</si>
  <si>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</si>
  <si>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</si>
  <si>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</si>
  <si>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</si>
  <si>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</si>
  <si>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</si>
  <si>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</si>
  <si>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</si>
  <si>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</si>
  <si>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</si>
  <si>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</si>
  <si>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</si>
  <si>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</si>
  <si>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</si>
  <si>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</si>
  <si>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</si>
  <si>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</si>
  <si>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</si>
  <si>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</si>
  <si>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</si>
  <si>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</si>
  <si>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</si>
  <si>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</si>
  <si>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</si>
  <si>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</si>
  <si>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</si>
  <si>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</si>
  <si>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</si>
  <si>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</si>
  <si>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</si>
  <si>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</si>
  <si>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</si>
  <si>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</si>
  <si>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</si>
  <si>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</si>
  <si>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</si>
  <si>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</si>
  <si>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</si>
  <si>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</si>
  <si>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</si>
  <si>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</si>
  <si>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</si>
  <si>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</si>
  <si>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</si>
  <si>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</si>
  <si>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</si>
  <si>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</si>
  <si>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</si>
  <si>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</si>
  <si>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</si>
  <si>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</si>
  <si>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</si>
  <si>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</si>
  <si>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</si>
  <si>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</si>
  <si>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</si>
  <si>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</si>
  <si>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</si>
  <si>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</si>
  <si>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</si>
  <si>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</si>
  <si>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</si>
  <si>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</si>
  <si>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</si>
  <si>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</si>
  <si>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</si>
  <si>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</si>
  <si>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</si>
  <si>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</si>
  <si>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</si>
  <si>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</si>
  <si>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</si>
  <si>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</si>
  <si>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</si>
  <si>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</si>
  <si>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</si>
  <si>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</si>
  <si>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</si>
  <si>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</si>
  <si>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</si>
  <si>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</si>
  <si>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</si>
  <si>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</si>
  <si>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</si>
  <si>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</si>
  <si>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</si>
  <si>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</si>
  <si>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</si>
  <si>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</si>
  <si>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</si>
  <si>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</si>
  <si>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</si>
  <si>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</si>
  <si>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</si>
  <si>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</si>
  <si>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</si>
  <si>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</si>
  <si>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</si>
  <si>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</si>
  <si>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</si>
  <si>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</si>
  <si>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</si>
  <si>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</si>
  <si>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</si>
  <si>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</si>
  <si>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</si>
  <si>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</si>
  <si>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</si>
  <si>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</si>
  <si>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</si>
  <si>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</si>
  <si>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</si>
  <si>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</si>
  <si>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</si>
  <si>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</si>
  <si>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</si>
  <si>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</si>
  <si>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</si>
  <si>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</si>
  <si>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</si>
  <si>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</si>
  <si>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</si>
  <si>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</si>
  <si>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</si>
  <si>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</si>
  <si>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</si>
  <si>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</si>
  <si>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</si>
  <si>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</si>
  <si>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</si>
  <si>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</si>
  <si>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</si>
  <si>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</si>
  <si>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</si>
  <si>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</si>
  <si>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</si>
  <si>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</si>
  <si>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</si>
  <si>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</si>
  <si>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</si>
  <si>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</si>
  <si>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</si>
  <si>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</si>
  <si>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</si>
  <si>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</si>
  <si>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</si>
  <si>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</si>
  <si>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</si>
  <si>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</si>
  <si>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</si>
  <si>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</si>
  <si>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</si>
  <si>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</si>
  <si>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</si>
  <si>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</si>
  <si>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</si>
  <si>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</si>
  <si>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</si>
  <si>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</si>
  <si>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</si>
  <si>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</si>
  <si>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</si>
  <si>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</si>
  <si>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</si>
  <si>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</si>
  <si>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</si>
  <si>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</si>
  <si>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</si>
  <si>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</si>
  <si>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</si>
  <si>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</si>
  <si>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</si>
  <si>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</si>
  <si>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</si>
  <si>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</si>
  <si>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</si>
  <si>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</si>
  <si>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</si>
  <si>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</si>
  <si>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</si>
  <si>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</si>
  <si>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</si>
  <si>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</si>
  <si>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</si>
  <si>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</si>
  <si>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</si>
  <si>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</si>
  <si>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</si>
  <si>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</si>
  <si>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</si>
  <si>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</si>
  <si>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</si>
  <si>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</si>
  <si>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</si>
  <si>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</si>
  <si>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</si>
  <si>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</si>
  <si>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</si>
  <si>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</si>
  <si>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</si>
  <si>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</si>
  <si>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</si>
  <si>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</si>
  <si>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</si>
  <si>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</si>
  <si>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</si>
  <si>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</si>
  <si>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</si>
  <si>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</si>
  <si>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</si>
  <si>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</si>
  <si>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</si>
  <si>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</si>
  <si>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</si>
  <si>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</si>
  <si>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</si>
  <si>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</si>
  <si>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</si>
  <si>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</si>
  <si>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</si>
  <si>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</si>
  <si>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</si>
  <si>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</si>
  <si>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</si>
  <si>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</si>
  <si>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</si>
  <si>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</si>
  <si>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</si>
  <si>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</si>
  <si>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</si>
  <si>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</si>
  <si>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</si>
  <si>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</si>
  <si>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</si>
  <si>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</si>
  <si>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</si>
  <si>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</si>
  <si>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</si>
  <si>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</si>
  <si>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</si>
  <si>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</si>
  <si>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</si>
  <si>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</si>
  <si>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</si>
  <si>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</si>
  <si>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</si>
  <si>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</si>
  <si>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</si>
  <si>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</si>
  <si>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</si>
  <si>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</si>
  <si>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</si>
  <si>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</si>
  <si>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</si>
  <si>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</si>
  <si>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</si>
  <si>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</si>
  <si>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</si>
  <si>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</si>
  <si>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</si>
  <si>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</si>
  <si>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</si>
  <si>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</si>
  <si>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</si>
  <si>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</si>
  <si>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</si>
  <si>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</si>
  <si>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</si>
  <si>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</si>
  <si>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</si>
  <si>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</si>
  <si>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</si>
  <si>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</si>
  <si>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</si>
  <si>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</si>
  <si>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</si>
  <si>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</si>
  <si>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</si>
  <si>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</si>
  <si>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</si>
  <si>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</si>
  <si>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</si>
  <si>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</si>
  <si>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</si>
  <si>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</si>
  <si>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</si>
  <si>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</si>
  <si>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</si>
  <si>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</si>
  <si>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</si>
  <si>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</si>
  <si>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</si>
  <si>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</si>
  <si>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</si>
  <si>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</si>
  <si>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</si>
  <si>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</si>
  <si>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</si>
  <si>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</si>
  <si>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</si>
  <si>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</si>
  <si>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</si>
  <si>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</si>
  <si>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</si>
  <si>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</si>
  <si>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</si>
  <si>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</si>
  <si>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</si>
  <si>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</si>
  <si>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</si>
  <si>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</si>
  <si>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</si>
  <si>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</si>
  <si>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</si>
  <si>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</si>
  <si>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</si>
  <si>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</si>
  <si>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</si>
  <si>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</si>
  <si>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</si>
  <si>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</si>
  <si>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</si>
  <si>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</si>
  <si>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</si>
  <si>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</si>
  <si>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</si>
  <si>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</si>
  <si>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</si>
  <si>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</si>
  <si>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</si>
  <si>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</si>
  <si>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</si>
  <si>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</si>
  <si>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</si>
  <si>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</si>
  <si>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</si>
  <si>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</si>
  <si>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</si>
  <si>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</si>
  <si>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</si>
  <si>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</si>
  <si>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</si>
  <si>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</si>
  <si>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</si>
  <si>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</si>
  <si>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</si>
  <si>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</si>
  <si>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</si>
  <si>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</si>
  <si>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</si>
  <si>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</si>
  <si>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</si>
  <si>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</si>
  <si>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</si>
  <si>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</si>
  <si>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</si>
  <si>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</si>
  <si>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</si>
  <si>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</si>
  <si>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</si>
  <si>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</si>
  <si>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</si>
  <si>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</si>
  <si>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</si>
  <si>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</si>
  <si>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</si>
  <si>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</si>
  <si>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</si>
  <si>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</si>
  <si>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</si>
  <si>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</si>
  <si>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</si>
  <si>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</si>
  <si>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</si>
  <si>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</si>
  <si>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</si>
  <si>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</si>
  <si>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</si>
  <si>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</si>
  <si>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</si>
  <si>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</si>
  <si>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</si>
  <si>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</si>
  <si>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</si>
  <si>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</si>
  <si>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</si>
  <si>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</si>
  <si>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</si>
  <si>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</si>
  <si>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</si>
  <si>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</si>
  <si>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</si>
  <si>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</si>
  <si>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</si>
  <si>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</si>
  <si>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</si>
  <si>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</si>
  <si>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</si>
  <si>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</si>
  <si>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</si>
  <si>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</si>
  <si>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</si>
  <si>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</si>
  <si>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</si>
  <si>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</si>
  <si>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</si>
  <si>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</si>
  <si>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</si>
  <si>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</si>
  <si>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</si>
  <si>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</si>
  <si>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</si>
  <si>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</si>
  <si>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</si>
  <si>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</si>
  <si>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</si>
  <si>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</si>
  <si>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</si>
  <si>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</si>
  <si>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</si>
  <si>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</si>
  <si>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</si>
  <si>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</si>
  <si>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</si>
  <si>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</si>
  <si>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</si>
  <si>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</si>
  <si>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</si>
  <si>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</si>
  <si>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</si>
  <si>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</si>
  <si>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</si>
  <si>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</si>
  <si>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</si>
  <si>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</si>
  <si>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</si>
  <si>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</si>
  <si>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</si>
  <si>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</si>
  <si>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</si>
  <si>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</si>
  <si>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</si>
  <si>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</si>
  <si>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</si>
  <si>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</si>
  <si>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</si>
  <si>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</si>
  <si>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</si>
  <si>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</si>
  <si>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</si>
  <si>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</si>
  <si>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</si>
  <si>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</si>
  <si>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</si>
  <si>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</si>
  <si>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</si>
  <si>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</si>
  <si>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</si>
  <si>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</si>
  <si>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</si>
  <si>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</si>
  <si>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</si>
  <si>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</si>
  <si>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</si>
  <si>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</si>
  <si>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</si>
  <si>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</si>
  <si>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</si>
  <si>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</si>
  <si>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</si>
  <si>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</si>
  <si>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</si>
  <si>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</si>
  <si>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</si>
  <si>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</si>
  <si>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</si>
  <si>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</si>
  <si>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</si>
  <si>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</si>
  <si>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</si>
  <si>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</si>
  <si>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</si>
  <si>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</si>
  <si>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</si>
  <si>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</si>
  <si>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</si>
  <si>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</si>
  <si>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</si>
  <si>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</si>
  <si>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</si>
  <si>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</si>
  <si>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</si>
  <si>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</si>
  <si>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</si>
  <si>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</si>
  <si>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</si>
  <si>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</si>
  <si>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</si>
  <si>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</si>
  <si>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</si>
  <si>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</si>
  <si>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</si>
  <si>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</si>
  <si>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</si>
  <si>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</si>
  <si>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</si>
  <si>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</si>
  <si>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</si>
  <si>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</si>
  <si>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</si>
  <si>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</si>
  <si>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</si>
  <si>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</si>
  <si>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</si>
  <si>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</si>
  <si>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</si>
  <si>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</si>
  <si>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</si>
  <si>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</si>
  <si>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</si>
  <si>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</si>
  <si>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</si>
  <si>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</si>
  <si>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</si>
  <si>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</si>
  <si>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</si>
  <si>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</si>
  <si>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</si>
  <si>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</si>
  <si>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</si>
  <si>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</si>
  <si>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</si>
  <si>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</si>
  <si>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</si>
  <si>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</si>
  <si>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</si>
  <si>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</si>
  <si>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</si>
  <si>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</si>
  <si>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</si>
  <si>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</si>
  <si>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</si>
  <si>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</si>
  <si>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</si>
  <si>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</si>
  <si>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</si>
  <si>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</si>
  <si>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</si>
  <si>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</si>
  <si>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</si>
  <si>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</si>
  <si>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</si>
  <si>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</si>
  <si>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</si>
  <si>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</si>
  <si>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</si>
  <si>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</si>
  <si>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</si>
  <si>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</si>
  <si>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</si>
  <si>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</si>
  <si>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</si>
  <si>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</si>
  <si>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</si>
  <si>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</si>
  <si>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</si>
  <si>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</si>
  <si>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</si>
  <si>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</si>
  <si>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</si>
  <si>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</si>
  <si>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</si>
  <si>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</si>
  <si>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</si>
  <si>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</si>
  <si>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</si>
  <si>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</si>
  <si>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</si>
  <si>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</si>
  <si>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</si>
  <si>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</si>
  <si>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</si>
  <si>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</si>
  <si>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</si>
  <si>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</si>
  <si>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</si>
  <si>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</si>
  <si>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</si>
  <si>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</si>
  <si>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</si>
  <si>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</si>
  <si>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</si>
  <si>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</si>
  <si>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</si>
  <si>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</si>
  <si>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</si>
  <si>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</si>
  <si>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</si>
  <si>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</si>
  <si>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</si>
  <si>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</si>
  <si>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</si>
  <si>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</si>
  <si>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</si>
  <si>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</si>
  <si>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</si>
  <si>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</si>
  <si>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</si>
  <si>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</si>
  <si>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</si>
  <si>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</si>
  <si>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</si>
  <si>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</si>
  <si>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</si>
  <si>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</si>
  <si>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</si>
  <si>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</si>
  <si>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</si>
  <si>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</si>
  <si>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</si>
  <si>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</si>
  <si>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</si>
  <si>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</si>
  <si>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</si>
  <si>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</si>
  <si>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</si>
  <si>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</si>
  <si>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</si>
  <si>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</si>
  <si>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</si>
  <si>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</si>
  <si>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</si>
  <si>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</si>
  <si>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</si>
  <si>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</si>
  <si>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</si>
  <si>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</si>
  <si>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</si>
  <si>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</si>
  <si>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</si>
  <si>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</si>
  <si>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</si>
  <si>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</si>
  <si>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</si>
  <si>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</si>
  <si>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</si>
  <si>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</si>
  <si>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</si>
  <si>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</si>
  <si>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</si>
  <si>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</si>
  <si>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</si>
  <si>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</si>
  <si>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</si>
  <si>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</si>
  <si>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</si>
  <si>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</si>
  <si>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</si>
  <si>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</si>
  <si>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</si>
  <si>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</si>
  <si>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</si>
  <si>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</si>
  <si>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</si>
  <si>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</si>
  <si>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</si>
  <si>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</si>
  <si>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</si>
  <si>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</si>
  <si>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</si>
  <si>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</si>
  <si>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</si>
  <si>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</si>
  <si>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</si>
  <si>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</si>
  <si>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</si>
  <si>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</si>
  <si>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</si>
  <si>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</si>
  <si>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</si>
  <si>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</si>
  <si>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</si>
  <si>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</si>
  <si>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</si>
  <si>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</si>
  <si>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</si>
  <si>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</si>
  <si>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</si>
  <si>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</si>
  <si>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</si>
  <si>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</si>
  <si>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</si>
  <si>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</si>
  <si>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</si>
  <si>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</si>
  <si>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</si>
  <si>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</si>
  <si>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</si>
  <si>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</si>
  <si>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</si>
  <si>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</si>
  <si>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</si>
  <si>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</si>
  <si>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</si>
  <si>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</si>
  <si>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</si>
  <si>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</si>
  <si>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</si>
  <si>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</si>
  <si>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</si>
  <si>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</si>
  <si>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</si>
  <si>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</si>
  <si>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</si>
  <si>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</si>
  <si>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</si>
  <si>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</si>
  <si>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</si>
  <si>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</si>
  <si>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</si>
  <si>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</si>
  <si>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</si>
  <si>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</si>
  <si>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</si>
  <si>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</si>
  <si>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</si>
  <si>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</si>
  <si>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</si>
  <si>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</si>
  <si>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</si>
  <si>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</si>
  <si>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</si>
  <si>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</si>
  <si>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</si>
  <si>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</si>
  <si>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</si>
  <si>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</si>
  <si>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</si>
  <si>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</si>
  <si>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</si>
  <si>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</si>
  <si>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</si>
  <si>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</si>
  <si>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</si>
  <si>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</si>
  <si>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</si>
  <si>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</si>
  <si>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</si>
  <si>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</si>
  <si>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</si>
  <si>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</si>
  <si>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</si>
  <si>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</si>
  <si>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</si>
  <si>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</si>
  <si>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</si>
  <si>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</si>
  <si>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</si>
  <si>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</si>
  <si>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</si>
  <si>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</si>
  <si>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</si>
  <si>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</si>
  <si>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</si>
  <si>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</si>
  <si>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</si>
  <si>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</si>
  <si>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</si>
  <si>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</si>
  <si>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</si>
  <si>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</si>
  <si>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</si>
  <si>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</si>
  <si>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</si>
  <si>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</si>
  <si>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</si>
  <si>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</si>
  <si>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</si>
  <si>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</si>
  <si>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</si>
  <si>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</si>
  <si>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</si>
  <si>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</si>
  <si>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</si>
  <si>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</si>
  <si>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</si>
  <si>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</si>
  <si>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</si>
  <si>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</si>
  <si>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</si>
  <si>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</si>
  <si>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</si>
  <si>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</si>
  <si>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</si>
  <si>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</si>
  <si>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</si>
  <si>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</si>
  <si>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</si>
  <si>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</si>
  <si>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</si>
  <si>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</si>
  <si>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</si>
  <si>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</si>
  <si>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</si>
  <si>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</si>
  <si>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</si>
  <si>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</si>
  <si>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</si>
  <si>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</si>
  <si>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</si>
  <si>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</si>
  <si>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</si>
  <si>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</si>
  <si>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</si>
  <si>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</si>
  <si>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</si>
  <si>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</si>
  <si>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</si>
  <si>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</si>
  <si>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</si>
  <si>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</si>
  <si>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</si>
  <si>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</si>
  <si>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</si>
  <si>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</si>
  <si>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</si>
  <si>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</si>
  <si>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</si>
  <si>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</si>
  <si>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</si>
  <si>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</si>
  <si>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</si>
  <si>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</si>
  <si>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</si>
  <si>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</si>
  <si>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</si>
  <si>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</si>
  <si>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</si>
  <si>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</si>
  <si>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</si>
  <si>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</si>
  <si>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</si>
  <si>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</si>
  <si>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</si>
  <si>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</si>
  <si>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</si>
  <si>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</si>
  <si>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</si>
  <si>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</si>
  <si>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</si>
  <si>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</si>
  <si>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</si>
  <si>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</si>
  <si>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</si>
  <si>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</si>
  <si>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</si>
  <si>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</si>
  <si>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</si>
  <si>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</si>
  <si>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</si>
  <si>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</si>
  <si>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</si>
  <si>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</si>
  <si>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</si>
  <si>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</si>
  <si>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</si>
  <si>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</si>
  <si>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</si>
  <si>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</si>
  <si>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</si>
  <si>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</si>
  <si>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</si>
  <si>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</si>
  <si>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</si>
  <si>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</si>
  <si>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</si>
  <si>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</si>
  <si>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</si>
  <si>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</si>
  <si>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</si>
  <si>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</si>
  <si>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</si>
  <si>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</si>
  <si>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</si>
  <si>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</si>
  <si>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</si>
  <si>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</si>
  <si>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</si>
  <si>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</si>
  <si>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</si>
  <si>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</si>
  <si>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</si>
  <si>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</si>
  <si>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</si>
  <si>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</si>
  <si>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</si>
  <si>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</si>
  <si>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</si>
  <si>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</si>
  <si>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</si>
  <si>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</si>
  <si>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</si>
  <si>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</si>
  <si>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</si>
  <si>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</si>
  <si>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</si>
  <si>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</si>
  <si>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</si>
  <si>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</si>
  <si>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</si>
  <si>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</si>
  <si>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</si>
  <si>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</si>
  <si>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</si>
  <si>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</si>
  <si>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</si>
  <si>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</si>
  <si>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</si>
  <si>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</si>
  <si>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</si>
  <si>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</si>
  <si>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</si>
  <si>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</si>
  <si>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</si>
  <si>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</si>
  <si>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</si>
  <si>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</si>
  <si>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</si>
  <si>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</si>
  <si>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</si>
  <si>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</si>
  <si>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</si>
  <si>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</si>
  <si>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</si>
  <si>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</si>
  <si>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</si>
  <si>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</si>
  <si>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</si>
  <si>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</si>
  <si>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</si>
  <si>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</si>
  <si>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</si>
  <si>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</si>
  <si>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</si>
  <si>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</si>
  <si>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</si>
  <si>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</si>
  <si>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</si>
  <si>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</si>
  <si>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</si>
  <si>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</si>
  <si>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</si>
  <si>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</si>
  <si>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</si>
  <si>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</si>
  <si>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</si>
  <si>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</si>
  <si>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</si>
  <si>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</si>
  <si>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</si>
  <si>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</si>
  <si>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</si>
  <si>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</si>
  <si>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</si>
  <si>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</si>
  <si>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</si>
  <si>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</si>
  <si>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</si>
  <si>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</si>
  <si>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</si>
  <si>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</si>
  <si>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</si>
  <si>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</si>
  <si>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</si>
  <si>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</si>
  <si>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</si>
  <si>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</si>
  <si>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</si>
  <si>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</si>
  <si>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</si>
  <si>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</si>
  <si>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</si>
  <si>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</si>
  <si>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</si>
  <si>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</si>
  <si>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</si>
  <si>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</si>
  <si>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</si>
  <si>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</si>
  <si>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</si>
  <si>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</si>
  <si>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</si>
  <si>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</si>
  <si>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</si>
  <si>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</si>
  <si>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</si>
  <si>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</si>
  <si>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</si>
  <si>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</si>
  <si>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</si>
  <si>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</si>
  <si>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</si>
  <si>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</si>
  <si>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</si>
  <si>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</si>
  <si>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</si>
  <si>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</si>
  <si>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</si>
  <si>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</si>
  <si>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</si>
  <si>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</si>
  <si>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</si>
  <si>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</si>
  <si>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</si>
  <si>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</si>
  <si>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</si>
  <si>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</si>
  <si>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</si>
  <si>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</si>
  <si>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</si>
  <si>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</si>
  <si>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</si>
  <si>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</si>
  <si>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</si>
  <si>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</si>
  <si>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</si>
  <si>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</si>
  <si>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</si>
  <si>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</si>
  <si>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</si>
  <si>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</si>
  <si>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</si>
  <si>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</si>
  <si>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</si>
  <si>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</si>
  <si>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</si>
  <si>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</si>
  <si>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</si>
  <si>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</si>
  <si>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</si>
  <si>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</si>
  <si>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</si>
  <si>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</si>
  <si>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</si>
  <si>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</si>
  <si>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</si>
  <si>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</si>
  <si>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</si>
  <si>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</si>
  <si>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</si>
  <si>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</si>
  <si>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</si>
  <si>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</si>
  <si>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</si>
  <si>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</si>
  <si>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</si>
  <si>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</si>
  <si>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</si>
  <si>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</si>
  <si>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</si>
  <si>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</si>
  <si>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</si>
  <si>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</si>
  <si>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</si>
  <si>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</si>
  <si>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</si>
  <si>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</si>
  <si>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</si>
  <si>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</si>
  <si>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</si>
  <si>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</si>
  <si>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</si>
  <si>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</si>
  <si>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</si>
  <si>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</si>
  <si>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</si>
  <si>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</si>
  <si>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</si>
  <si>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</si>
  <si>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</si>
  <si>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</si>
  <si>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</si>
  <si>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</si>
  <si>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</si>
  <si>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</si>
  <si>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</si>
  <si>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</si>
  <si>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</si>
  <si>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</si>
  <si>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</si>
  <si>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</si>
  <si>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</si>
  <si>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</si>
  <si>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</si>
  <si>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</si>
  <si>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</si>
  <si>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</si>
  <si>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</si>
  <si>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</si>
  <si>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</si>
  <si>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</si>
  <si>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</si>
  <si>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</si>
  <si>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</si>
  <si>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</si>
  <si>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</si>
  <si>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</si>
  <si>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</si>
  <si>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</si>
  <si>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</si>
  <si>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</si>
  <si>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</si>
  <si>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</si>
  <si>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</si>
  <si>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</si>
  <si>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</si>
  <si>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</si>
  <si>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</si>
  <si>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</si>
  <si>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</si>
  <si>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</si>
  <si>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</si>
  <si>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</si>
  <si>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</si>
  <si>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</si>
  <si>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</si>
  <si>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</si>
  <si>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</si>
  <si>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</si>
  <si>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</si>
  <si>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</si>
  <si>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</si>
  <si>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</si>
  <si>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</si>
  <si>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</si>
  <si>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</si>
  <si>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</si>
  <si>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</si>
  <si>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</si>
  <si>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</si>
  <si>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</si>
  <si>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</si>
  <si>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</si>
  <si>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</si>
  <si>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</si>
  <si>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</si>
  <si>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</si>
  <si>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</si>
  <si>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</si>
  <si>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</si>
  <si>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</si>
  <si>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</si>
  <si>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</si>
  <si>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</si>
  <si>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</si>
  <si>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</si>
  <si>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</si>
  <si>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</si>
  <si>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</si>
  <si>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</si>
  <si>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</si>
  <si>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</si>
  <si>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</si>
  <si>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</si>
  <si>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</si>
  <si>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</si>
  <si>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</si>
  <si>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</si>
  <si>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</si>
  <si>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</si>
  <si>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</si>
  <si>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</si>
  <si>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</si>
  <si>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</si>
  <si>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</si>
  <si>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</si>
  <si>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</si>
  <si>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</si>
  <si>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</si>
  <si>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</si>
  <si>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</si>
  <si>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</si>
  <si>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</si>
  <si>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</si>
  <si>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</si>
  <si>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</si>
  <si>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</si>
  <si>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</si>
  <si>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</si>
  <si>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</si>
  <si>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</si>
  <si>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</si>
  <si>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</si>
  <si>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</si>
  <si>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</si>
  <si>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</si>
  <si>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</si>
  <si>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</si>
  <si>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</si>
  <si>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</si>
  <si>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</si>
  <si>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</si>
  <si>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</si>
  <si>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</si>
  <si>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</si>
  <si>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</si>
  <si>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</si>
  <si>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</si>
  <si>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</si>
  <si>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</si>
  <si>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</si>
  <si>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</si>
  <si>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</si>
  <si>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</si>
  <si>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</si>
  <si>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</si>
  <si>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</si>
  <si>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</si>
  <si>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</si>
  <si>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</si>
  <si>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</si>
  <si>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</si>
  <si>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</si>
  <si>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</si>
  <si>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</si>
  <si>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</si>
  <si>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</si>
  <si>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</si>
  <si>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</si>
  <si>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</si>
  <si>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</si>
  <si>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</si>
  <si>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</si>
  <si>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</si>
  <si>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</si>
  <si>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</si>
  <si>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</si>
  <si>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</si>
  <si>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</si>
  <si>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</si>
  <si>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</si>
  <si>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</si>
  <si>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</si>
  <si>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</si>
  <si>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</si>
  <si>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</si>
  <si>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</si>
  <si>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</si>
  <si>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</si>
  <si>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</si>
  <si>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</si>
  <si>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</si>
  <si>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</si>
  <si>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</si>
  <si>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</si>
  <si>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</si>
  <si>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</si>
  <si>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</si>
  <si>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</si>
  <si>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</si>
  <si>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</si>
  <si>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</si>
  <si>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</si>
  <si>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</si>
  <si>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</si>
  <si>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</si>
  <si>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</si>
  <si>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</si>
  <si>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</si>
  <si>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</si>
  <si>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</si>
  <si>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</si>
  <si>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</si>
  <si>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</si>
  <si>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</si>
  <si>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</si>
  <si>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</si>
  <si>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</si>
  <si>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</si>
  <si>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</si>
  <si>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</si>
  <si>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</si>
  <si>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</si>
  <si>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</si>
  <si>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</si>
  <si>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</si>
  <si>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</si>
  <si>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</si>
  <si>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</si>
  <si>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</si>
  <si>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</si>
  <si>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</si>
  <si>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</si>
  <si>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</si>
  <si>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</si>
  <si>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</si>
  <si>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</si>
  <si>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</si>
  <si>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</si>
  <si>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</si>
  <si>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</si>
  <si>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</si>
  <si>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</si>
  <si>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</si>
  <si>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</si>
  <si>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</si>
  <si>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</si>
  <si>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</si>
  <si>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</si>
  <si>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</si>
  <si>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</si>
  <si>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</si>
  <si>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</si>
  <si>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</si>
  <si>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</si>
  <si>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</si>
  <si>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</si>
  <si>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</si>
  <si>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</si>
  <si>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</si>
  <si>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</si>
  <si>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</si>
  <si>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</si>
  <si>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</si>
  <si>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</si>
  <si>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</si>
  <si>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</si>
  <si>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</si>
  <si>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</si>
  <si>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</si>
  <si>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</si>
  <si>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</si>
  <si>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</si>
  <si>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</si>
  <si>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</si>
  <si>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</si>
  <si>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</si>
  <si>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</si>
  <si>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</si>
  <si>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</si>
  <si>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</si>
  <si>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</si>
  <si>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</si>
  <si>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</si>
  <si>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</si>
  <si>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</si>
  <si>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</si>
  <si>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</si>
  <si>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</si>
  <si>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</si>
  <si>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</si>
  <si>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</si>
  <si>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</si>
  <si>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</si>
  <si>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</si>
  <si>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</si>
  <si>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</si>
  <si>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</si>
  <si>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</si>
  <si>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</si>
  <si>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</si>
  <si>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</si>
  <si>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</si>
  <si>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</si>
  <si>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</si>
  <si>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</si>
  <si>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</si>
  <si>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</si>
  <si>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</si>
  <si>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</si>
  <si>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</si>
  <si>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</si>
  <si>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</si>
  <si>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</si>
  <si>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</si>
  <si>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</si>
  <si>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</si>
  <si>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</si>
  <si>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</si>
  <si>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</si>
  <si>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</si>
  <si>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</si>
  <si>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</si>
  <si>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</si>
  <si>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</si>
  <si>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</si>
  <si>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</si>
  <si>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</si>
  <si>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</si>
  <si>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</si>
  <si>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</si>
  <si>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</si>
  <si>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</si>
  <si>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</si>
  <si>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</si>
  <si>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</si>
  <si>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</si>
  <si>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</si>
  <si>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</si>
  <si>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</si>
  <si>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</si>
  <si>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</si>
  <si>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</si>
  <si>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</si>
  <si>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</si>
  <si>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</si>
  <si>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</si>
  <si>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</si>
  <si>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</si>
  <si>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</si>
  <si>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</si>
  <si>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</si>
  <si>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</si>
  <si>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</si>
  <si>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</si>
  <si>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</si>
  <si>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</si>
  <si>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</si>
  <si>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</si>
  <si>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</si>
  <si>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</si>
  <si>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</si>
  <si>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</si>
  <si>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</si>
  <si>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</si>
  <si>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</si>
  <si>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</si>
  <si>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</si>
  <si>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</si>
  <si>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</si>
  <si>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</si>
  <si>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</si>
  <si>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</si>
  <si>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</si>
  <si>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</si>
  <si>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</si>
  <si>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</si>
  <si>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</si>
  <si>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</si>
  <si>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</si>
  <si>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</si>
  <si>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</si>
  <si>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</si>
  <si>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</si>
  <si>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</si>
  <si>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</si>
  <si>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</si>
  <si>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</si>
  <si>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</si>
  <si>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</si>
  <si>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</si>
  <si>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</si>
  <si>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</si>
  <si>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</si>
  <si>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</si>
  <si>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</si>
  <si>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</si>
  <si>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</si>
  <si>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</si>
  <si>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</si>
  <si>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</si>
  <si>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</si>
  <si>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</si>
  <si>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</si>
  <si>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</si>
  <si>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</si>
  <si>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</si>
  <si>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</si>
  <si>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</si>
  <si>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</si>
  <si>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</si>
  <si>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</si>
  <si>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</si>
  <si>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</si>
  <si>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</si>
  <si>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</si>
  <si>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</si>
  <si>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</si>
  <si>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</si>
  <si>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</si>
  <si>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</si>
  <si>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</si>
  <si>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</si>
  <si>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</si>
  <si>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</si>
  <si>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</si>
  <si>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</si>
  <si>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</si>
  <si>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</si>
  <si>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</si>
  <si>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</si>
  <si>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</si>
  <si>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</si>
  <si>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</si>
  <si>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</si>
  <si>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</si>
  <si>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</si>
  <si>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</si>
  <si>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</si>
  <si>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</si>
  <si>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</si>
  <si>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</si>
  <si>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</si>
  <si>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</si>
  <si>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</si>
  <si>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</si>
  <si>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</si>
  <si>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</si>
  <si>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</si>
  <si>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</si>
  <si>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</si>
  <si>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</si>
  <si>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</si>
  <si>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</si>
  <si>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</si>
  <si>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</si>
  <si>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</si>
  <si>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</si>
  <si>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</si>
  <si>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</si>
  <si>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</si>
  <si>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</si>
  <si>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</si>
  <si>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</si>
  <si>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</si>
  <si>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</si>
  <si>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</si>
  <si>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</si>
  <si>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</si>
  <si>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</si>
  <si>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</si>
  <si>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</si>
  <si>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</si>
  <si>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</si>
  <si>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</si>
  <si>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</si>
  <si>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</si>
  <si>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</si>
  <si>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</si>
  <si>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</si>
  <si>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</si>
  <si>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</si>
  <si>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</si>
  <si>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</si>
  <si>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</si>
  <si>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</si>
  <si>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</si>
  <si>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</si>
  <si>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</si>
  <si>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</si>
  <si>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</si>
  <si>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</si>
  <si>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</si>
  <si>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</si>
  <si>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</si>
  <si>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</si>
  <si>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</si>
  <si>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</si>
  <si>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</si>
  <si>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</si>
  <si>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</si>
  <si>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</si>
  <si>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</si>
  <si>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</si>
  <si>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</si>
  <si>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</si>
  <si>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</si>
  <si>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</si>
  <si>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</si>
  <si>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</si>
  <si>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</si>
  <si>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</si>
  <si>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</si>
  <si>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</si>
  <si>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</si>
  <si>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</si>
  <si>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</si>
  <si>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</si>
  <si>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</si>
  <si>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</si>
  <si>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</si>
  <si>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</si>
  <si>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</si>
  <si>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</si>
  <si>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</si>
  <si>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</si>
  <si>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</si>
  <si>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</si>
  <si>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</si>
  <si>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</si>
  <si>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</si>
  <si>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</si>
  <si>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</si>
  <si>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</si>
  <si>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</si>
  <si>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</si>
  <si>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</si>
  <si>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</si>
  <si>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</si>
  <si>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</si>
  <si>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</si>
  <si>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</si>
  <si>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</si>
  <si>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</si>
  <si>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</si>
  <si>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</si>
  <si>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</si>
  <si>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</si>
  <si>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</si>
  <si>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</si>
  <si>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</si>
  <si>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</si>
  <si>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</si>
  <si>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</si>
  <si>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</si>
  <si>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</si>
  <si>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</si>
  <si>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</si>
  <si>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</si>
  <si>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</si>
  <si>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</si>
  <si>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</si>
  <si>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</si>
  <si>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</si>
  <si>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</si>
  <si>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</si>
  <si>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</si>
  <si>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</si>
  <si>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</si>
  <si>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</si>
  <si>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</si>
  <si>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</si>
  <si>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</si>
  <si>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</si>
  <si>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</si>
  <si>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</si>
  <si>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</si>
  <si>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</si>
  <si>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</si>
  <si>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</si>
  <si>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</si>
  <si>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</si>
  <si>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</si>
  <si>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</si>
  <si>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</si>
  <si>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</si>
  <si>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</si>
  <si>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</si>
  <si>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</si>
  <si>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</si>
  <si>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</si>
  <si>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</si>
  <si>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</si>
  <si>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</si>
  <si>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</si>
  <si>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</si>
  <si>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</si>
  <si>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</si>
  <si>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</si>
  <si>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</si>
  <si>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</si>
  <si>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</si>
  <si>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</si>
  <si>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</si>
  <si>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</si>
  <si>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</si>
  <si>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</si>
  <si>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</si>
  <si>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</si>
  <si>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</si>
  <si>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</si>
  <si>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</si>
  <si>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</si>
  <si>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</si>
  <si>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</si>
  <si>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</si>
  <si>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</si>
  <si>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</si>
  <si>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</si>
  <si>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</si>
  <si>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</si>
  <si>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</si>
  <si>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</si>
  <si>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</si>
  <si>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</si>
  <si>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</si>
  <si>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</si>
  <si>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</si>
  <si>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</si>
  <si>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</si>
  <si>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</si>
  <si>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</si>
  <si>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</si>
  <si>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</si>
  <si>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</si>
  <si>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</si>
  <si>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</si>
  <si>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</si>
  <si>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</si>
  <si>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</si>
  <si>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</si>
  <si>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</si>
  <si>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</si>
  <si>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</si>
  <si>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</si>
  <si>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</si>
  <si>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</si>
  <si>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</si>
  <si>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</si>
  <si>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</si>
  <si>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</si>
  <si>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</si>
  <si>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</si>
  <si>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</si>
  <si>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</si>
  <si>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</si>
  <si>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</si>
  <si>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</si>
  <si>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</si>
  <si>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</si>
  <si>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</si>
  <si>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</si>
  <si>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</si>
  <si>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</si>
  <si>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</si>
  <si>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</si>
  <si>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</si>
  <si>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</si>
  <si>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</si>
  <si>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</si>
  <si>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</si>
  <si>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</si>
  <si>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</si>
  <si>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</si>
  <si>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</si>
  <si>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</si>
  <si>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</si>
  <si>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</si>
  <si>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</si>
  <si>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</si>
  <si>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</si>
  <si>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</si>
  <si>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</si>
  <si>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</si>
  <si>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</si>
  <si>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</si>
  <si>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</si>
  <si>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</si>
  <si>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</si>
  <si>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</si>
  <si>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</si>
  <si>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</si>
  <si>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</si>
  <si>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</si>
  <si>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</si>
  <si>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</si>
  <si>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</si>
  <si>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</si>
  <si>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</si>
  <si>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</si>
  <si>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</si>
  <si>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</si>
  <si>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</si>
  <si>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</si>
  <si>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</si>
  <si>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</si>
  <si>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</si>
  <si>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</si>
  <si>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</si>
  <si>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</si>
  <si>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</si>
  <si>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</si>
  <si>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</si>
  <si>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</si>
  <si>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</si>
  <si>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</si>
  <si>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</si>
  <si>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</si>
  <si>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</si>
  <si>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</si>
  <si>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</si>
  <si>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</si>
  <si>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</si>
  <si>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</si>
  <si>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</si>
  <si>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</si>
  <si>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</si>
  <si>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</si>
  <si>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</si>
  <si>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</si>
  <si>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</si>
  <si>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</si>
  <si>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</si>
  <si>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</si>
  <si>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</si>
  <si>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</si>
  <si>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</si>
  <si>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</si>
  <si>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</si>
  <si>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</si>
  <si>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</si>
  <si>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</si>
  <si>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</si>
  <si>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</si>
  <si>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</si>
  <si>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</si>
  <si>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</si>
  <si>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</si>
  <si>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</si>
  <si>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</si>
  <si>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</si>
  <si>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</si>
  <si>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</si>
  <si>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</si>
  <si>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</si>
  <si>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</si>
  <si>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</si>
  <si>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</si>
  <si>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</si>
  <si>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</si>
  <si>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</si>
  <si>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</si>
  <si>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</si>
  <si>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</si>
  <si>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</si>
  <si>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</si>
  <si>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</si>
  <si>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</si>
  <si>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</si>
  <si>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</si>
  <si>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</si>
  <si>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</si>
  <si>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</si>
  <si>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</si>
  <si>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</si>
  <si>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</si>
  <si>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</si>
  <si>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</si>
  <si>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</si>
  <si>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</si>
  <si>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</si>
  <si>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</si>
  <si>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</si>
  <si>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</si>
  <si>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</si>
  <si>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</si>
  <si>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</si>
  <si>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</si>
  <si>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</si>
  <si>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</si>
  <si>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</si>
  <si>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</si>
  <si>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</si>
  <si>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</si>
  <si>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</si>
  <si>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</si>
  <si>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</si>
  <si>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</si>
  <si>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</si>
  <si>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</si>
  <si>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</si>
  <si>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</si>
  <si>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</si>
  <si>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</si>
  <si>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</si>
  <si>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</si>
  <si>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</si>
  <si>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</si>
  <si>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</si>
  <si>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</si>
  <si>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</si>
  <si>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</si>
  <si>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</si>
  <si>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</si>
  <si>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</si>
  <si>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</si>
  <si>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</si>
  <si>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</si>
  <si>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</si>
  <si>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</si>
  <si>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</si>
  <si>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</si>
  <si>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</si>
  <si>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</si>
  <si>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</si>
  <si>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</si>
  <si>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</si>
  <si>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</si>
  <si>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</si>
  <si>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</si>
  <si>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</si>
  <si>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</si>
  <si>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</si>
  <si>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</si>
  <si>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</si>
  <si>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</si>
  <si>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</si>
  <si>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</si>
  <si>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</si>
  <si>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</si>
  <si>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</si>
  <si>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</si>
  <si>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</si>
  <si>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</si>
  <si>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</si>
  <si>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</si>
  <si>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</si>
  <si>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</si>
  <si>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</si>
  <si>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</si>
  <si>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</si>
  <si>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</si>
  <si>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</si>
  <si>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</si>
  <si>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</si>
  <si>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</si>
  <si>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</si>
  <si>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</si>
  <si>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</si>
  <si>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</si>
  <si>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</si>
  <si>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</si>
  <si>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</si>
  <si>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</si>
  <si>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</si>
  <si>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</si>
  <si>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</si>
  <si>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</si>
  <si>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</si>
  <si>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</si>
  <si>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</si>
  <si>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</si>
  <si>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</si>
  <si>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</si>
  <si>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</si>
  <si>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</si>
  <si>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</si>
  <si>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</si>
  <si>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</si>
  <si>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</si>
  <si>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</si>
  <si>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</si>
  <si>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</si>
  <si>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</si>
  <si>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</si>
  <si>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</si>
  <si>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</si>
  <si>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</si>
  <si>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</si>
  <si>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</si>
  <si>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</si>
  <si>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</si>
  <si>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</si>
  <si>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</si>
  <si>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</si>
  <si>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</si>
  <si>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</si>
  <si>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</si>
  <si>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</si>
  <si>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</si>
  <si>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</si>
  <si>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</si>
  <si>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</si>
  <si>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</si>
  <si>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</si>
  <si>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</si>
  <si>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</si>
  <si>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</si>
  <si>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</si>
  <si>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</si>
  <si>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</si>
  <si>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</si>
  <si>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</si>
  <si>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</si>
  <si>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</si>
  <si>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</si>
  <si>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</si>
  <si>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</si>
  <si>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</si>
  <si>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</si>
  <si>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</si>
  <si>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</si>
  <si>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</si>
  <si>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</si>
  <si>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</si>
  <si>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</si>
  <si>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</si>
  <si>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</si>
  <si>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</si>
  <si>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</si>
  <si>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</si>
  <si>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</si>
  <si>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</si>
  <si>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</si>
  <si>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</si>
  <si>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</si>
  <si>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</si>
  <si>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</si>
  <si>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</si>
  <si>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</si>
  <si>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</si>
  <si>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</si>
  <si>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</si>
  <si>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</si>
  <si>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</si>
  <si>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</si>
  <si>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</si>
  <si>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</si>
  <si>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</si>
  <si>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</si>
  <si>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</si>
  <si>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</si>
  <si>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</si>
  <si>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</si>
  <si>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</si>
  <si>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</si>
  <si>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</si>
  <si>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</si>
  <si>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</si>
  <si>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</si>
  <si>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</si>
  <si>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</si>
  <si>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</si>
  <si>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</si>
  <si>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</si>
  <si>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</si>
  <si>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</si>
  <si>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</si>
  <si>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</si>
  <si>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</si>
  <si>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</si>
  <si>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</si>
  <si>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</si>
  <si>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</si>
  <si>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</si>
  <si>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</si>
  <si>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</si>
  <si>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</si>
  <si>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</si>
  <si>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</si>
  <si>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</si>
  <si>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</si>
  <si>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</si>
  <si>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</si>
  <si>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</si>
  <si>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</si>
  <si>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</si>
  <si>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</si>
  <si>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</si>
  <si>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</si>
  <si>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</si>
  <si>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</si>
  <si>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</si>
  <si>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</si>
  <si>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</si>
  <si>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</si>
  <si>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</si>
  <si>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</si>
  <si>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</si>
  <si>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</si>
  <si>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</si>
  <si>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</si>
  <si>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</si>
  <si>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</si>
  <si>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</si>
  <si>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</si>
  <si>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</si>
  <si>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</si>
  <si>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</si>
  <si>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</si>
  <si>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</si>
  <si>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</si>
  <si>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</si>
  <si>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</si>
  <si>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</si>
  <si>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</si>
  <si>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</si>
  <si>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</si>
  <si>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</si>
  <si>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</si>
  <si>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</si>
  <si>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</si>
  <si>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</si>
  <si>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</si>
  <si>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</si>
  <si>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</si>
  <si>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</si>
  <si>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</si>
  <si>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</si>
  <si>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</si>
  <si>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</si>
  <si>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</si>
  <si>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</si>
  <si>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</si>
  <si>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</si>
  <si>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</si>
  <si>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</si>
  <si>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</si>
  <si>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</si>
  <si>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</si>
  <si>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</si>
  <si>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</si>
  <si>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</si>
  <si>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</si>
  <si>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</si>
  <si>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</si>
  <si>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</si>
  <si>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</si>
  <si>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</si>
  <si>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</si>
  <si>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</si>
  <si>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</si>
  <si>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</si>
  <si>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</si>
  <si>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</si>
  <si>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</si>
  <si>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</si>
  <si>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</si>
  <si>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</si>
  <si>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</si>
  <si>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</si>
  <si>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</si>
  <si>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</si>
  <si>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</si>
  <si>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</si>
  <si>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</si>
  <si>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</si>
  <si>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</si>
  <si>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</si>
  <si>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</si>
  <si>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</si>
  <si>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</si>
  <si>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</si>
  <si>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</si>
  <si>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</si>
  <si>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</si>
  <si>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</si>
  <si>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</si>
  <si>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</si>
  <si>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</si>
  <si>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</si>
  <si>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</si>
  <si>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</si>
  <si>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</si>
  <si>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</si>
  <si>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</si>
  <si>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</si>
  <si>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</si>
  <si>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</si>
  <si>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</si>
  <si>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</si>
  <si>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</si>
  <si>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</si>
  <si>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</si>
  <si>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</si>
  <si>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</si>
  <si>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</si>
  <si>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</si>
  <si>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</si>
  <si>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</si>
  <si>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</si>
  <si>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</si>
  <si>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</si>
  <si>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</si>
  <si>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</si>
  <si>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</si>
  <si>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</si>
  <si>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</si>
  <si>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</si>
  <si>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</si>
  <si>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</si>
  <si>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</si>
  <si>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</si>
  <si>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</si>
  <si>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</si>
  <si>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</si>
  <si>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</si>
  <si>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</si>
  <si>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</si>
  <si>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</si>
  <si>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</si>
  <si>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</si>
  <si>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</si>
  <si>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</si>
  <si>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</si>
  <si>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</si>
  <si>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</si>
  <si>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</si>
  <si>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</si>
  <si>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</si>
  <si>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</si>
  <si>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</si>
  <si>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</si>
  <si>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</si>
  <si>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</si>
  <si>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</si>
  <si>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</si>
  <si>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</si>
  <si>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</si>
  <si>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</si>
  <si>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</si>
  <si>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</si>
  <si>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</si>
  <si>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</si>
  <si>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</si>
  <si>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</si>
  <si>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</si>
  <si>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</si>
  <si>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</si>
  <si>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</si>
  <si>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</si>
  <si>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</si>
  <si>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</si>
  <si>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</si>
  <si>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</si>
  <si>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</si>
  <si>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</si>
  <si>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</si>
  <si>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</si>
  <si>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</si>
  <si>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</si>
  <si>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</si>
  <si>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</si>
  <si>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</si>
  <si>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</si>
  <si>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</si>
  <si>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</si>
  <si>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</si>
  <si>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</si>
  <si>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</si>
  <si>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</si>
  <si>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</si>
  <si>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</si>
  <si>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</si>
  <si>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</si>
  <si>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</si>
  <si>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</si>
  <si>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</si>
  <si>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</si>
  <si>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</si>
  <si>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</si>
  <si>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</si>
  <si>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</si>
  <si>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</si>
  <si>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</si>
  <si>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</si>
  <si>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</si>
  <si>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</si>
  <si>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</si>
  <si>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</si>
  <si>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</si>
  <si>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</si>
  <si>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</si>
  <si>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</si>
  <si>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</si>
  <si>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</si>
  <si>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</si>
  <si>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</si>
  <si>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</si>
  <si>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</si>
  <si>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</si>
  <si>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</si>
  <si>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</si>
  <si>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</si>
  <si>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</si>
  <si>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</si>
  <si>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</si>
  <si>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</si>
  <si>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</si>
  <si>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</si>
  <si>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</si>
  <si>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</si>
  <si>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</si>
  <si>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</si>
  <si>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</si>
  <si>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</si>
  <si>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</si>
  <si>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</si>
  <si>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</si>
  <si>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</si>
  <si>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</si>
  <si>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</si>
  <si>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</si>
  <si>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</si>
  <si>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</si>
  <si>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</si>
  <si>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</si>
  <si>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</si>
  <si>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</si>
  <si>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</si>
  <si>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</si>
  <si>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</si>
  <si>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</si>
  <si>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</si>
  <si>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</si>
  <si>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</si>
  <si>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</si>
  <si>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</si>
  <si>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</si>
  <si>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</si>
  <si>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</si>
  <si>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</si>
  <si>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</si>
  <si>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</si>
  <si>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</si>
  <si>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</si>
  <si>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</si>
  <si>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</si>
  <si>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</si>
  <si>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</si>
  <si>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</si>
  <si>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</si>
  <si>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</si>
  <si>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</si>
  <si>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</si>
  <si>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</si>
  <si>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</si>
  <si>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</si>
  <si>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</si>
  <si>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</si>
  <si>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</si>
  <si>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</si>
  <si>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</si>
  <si>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</si>
  <si>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</si>
  <si>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</si>
  <si>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</si>
  <si>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</si>
  <si>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</si>
  <si>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</si>
  <si>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</si>
  <si>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</si>
  <si>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</si>
  <si>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</si>
  <si>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</si>
  <si>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</si>
  <si>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</si>
  <si>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</si>
  <si>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</si>
  <si>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</si>
  <si>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</si>
  <si>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</si>
  <si>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</si>
  <si>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</si>
  <si>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</si>
  <si>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</si>
  <si>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</si>
  <si>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</si>
  <si>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</si>
  <si>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</si>
  <si>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</si>
  <si>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</si>
  <si>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</si>
  <si>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</si>
  <si>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</si>
  <si>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</si>
  <si>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</si>
  <si>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</si>
  <si>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</si>
  <si>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</si>
  <si>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</si>
  <si>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</si>
  <si>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</si>
  <si>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</si>
  <si>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</si>
  <si>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</si>
  <si>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</si>
  <si>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</si>
  <si>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</si>
  <si>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</si>
  <si>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</si>
  <si>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</si>
  <si>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</si>
  <si>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</si>
  <si>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</si>
  <si>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</si>
  <si>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</si>
  <si>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</si>
  <si>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</si>
  <si>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</si>
  <si>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</si>
  <si>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</si>
  <si>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</si>
  <si>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</si>
  <si>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</si>
  <si>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</si>
  <si>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</si>
  <si>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</si>
  <si>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</si>
  <si>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</si>
  <si>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</si>
  <si>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</si>
  <si>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</si>
  <si>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</si>
  <si>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</si>
  <si>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</si>
  <si>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</si>
  <si>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</si>
  <si>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</si>
  <si>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</si>
  <si>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</si>
  <si>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</si>
  <si>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</si>
  <si>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</si>
  <si>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</si>
  <si>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</si>
  <si>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</si>
  <si>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</si>
  <si>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</si>
  <si>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</si>
  <si>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</si>
  <si>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</si>
  <si>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</si>
  <si>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</si>
  <si>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</si>
  <si>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</si>
  <si>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</si>
  <si>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</si>
  <si>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</si>
  <si>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</si>
  <si>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</si>
  <si>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</si>
  <si>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</si>
  <si>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</si>
  <si>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</si>
  <si>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</si>
  <si>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</si>
  <si>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</si>
  <si>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</si>
  <si>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</si>
  <si>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</si>
  <si>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</si>
  <si>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</si>
  <si>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</si>
  <si>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</si>
  <si>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</si>
  <si>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</si>
  <si>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</si>
  <si>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</si>
  <si>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</si>
  <si>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</si>
  <si>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</si>
  <si>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</si>
  <si>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</si>
  <si>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</si>
  <si>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</si>
  <si>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</si>
  <si>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</si>
  <si>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</si>
  <si>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</si>
  <si>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</si>
  <si>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</si>
  <si>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</si>
  <si>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</si>
  <si>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</si>
  <si>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</si>
  <si>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</si>
  <si>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</si>
  <si>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</si>
  <si>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</si>
  <si>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</si>
  <si>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</si>
  <si>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</si>
  <si>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</si>
  <si>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</si>
  <si>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</si>
  <si>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</si>
  <si>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</si>
  <si>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</si>
  <si>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</si>
  <si>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</si>
  <si>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</si>
  <si>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</si>
  <si>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</si>
  <si>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</si>
  <si>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</si>
  <si>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</si>
  <si>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</si>
  <si>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</si>
  <si>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</si>
  <si>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</si>
  <si>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</si>
  <si>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</si>
  <si>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</si>
  <si>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</si>
  <si>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</si>
  <si>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</si>
  <si>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</si>
  <si>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</si>
  <si>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</si>
  <si>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</si>
  <si>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</si>
  <si>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</si>
  <si>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</si>
  <si>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</si>
  <si>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</si>
  <si>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</si>
  <si>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</si>
  <si>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</si>
  <si>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</si>
  <si>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</si>
  <si>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</si>
  <si>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</si>
  <si>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</si>
  <si>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</si>
  <si>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</si>
  <si>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</si>
  <si>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</si>
  <si>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</si>
  <si>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</si>
  <si>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</si>
  <si>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</si>
  <si>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</si>
  <si>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</si>
  <si>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</si>
  <si>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</si>
  <si>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</si>
  <si>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</si>
  <si>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</si>
  <si>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</si>
  <si>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</si>
  <si>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</si>
  <si>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</si>
  <si>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</si>
  <si>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</si>
  <si>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</si>
  <si>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</si>
  <si>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</si>
  <si>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</si>
  <si>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</si>
  <si>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</si>
  <si>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</si>
  <si>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</si>
  <si>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</si>
  <si>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</si>
  <si>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</si>
  <si>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</si>
  <si>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</si>
  <si>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</si>
  <si>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</si>
  <si>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</si>
  <si>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</si>
  <si>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</si>
  <si>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</si>
  <si>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</si>
  <si>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</si>
  <si>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</si>
  <si>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</si>
  <si>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</si>
  <si>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</si>
  <si>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</si>
  <si>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</si>
  <si>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</si>
  <si>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</si>
  <si>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</si>
  <si>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</si>
  <si>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</si>
  <si>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</si>
  <si>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</si>
  <si>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</si>
  <si>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</si>
  <si>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</si>
  <si>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</si>
  <si>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</si>
  <si>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</si>
  <si>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</si>
  <si>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</si>
  <si>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</si>
  <si>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</si>
  <si>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</si>
  <si>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</si>
  <si>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</si>
  <si>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</si>
  <si>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</si>
  <si>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</si>
  <si>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</si>
  <si>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</si>
  <si>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</si>
  <si>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</si>
  <si>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</si>
  <si>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</si>
  <si>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</si>
  <si>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</si>
  <si>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</si>
  <si>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</si>
  <si>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</si>
  <si>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</si>
  <si>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</si>
  <si>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</si>
  <si>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</si>
  <si>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</si>
  <si>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</si>
  <si>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</si>
  <si>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</si>
  <si>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</si>
  <si>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</si>
  <si>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</si>
  <si>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</si>
  <si>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</si>
  <si>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</si>
  <si>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</si>
  <si>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</si>
  <si>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</si>
  <si>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</si>
  <si>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</si>
  <si>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</si>
  <si>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</si>
  <si>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</si>
  <si>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</si>
  <si>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</si>
  <si>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</si>
  <si>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</si>
  <si>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</si>
  <si>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</si>
  <si>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</si>
  <si>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</si>
  <si>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</si>
  <si>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</si>
  <si>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</si>
  <si>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</si>
  <si>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</si>
  <si>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</si>
  <si>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</si>
  <si>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</si>
  <si>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</si>
  <si>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</si>
  <si>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</si>
  <si>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</si>
  <si>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</si>
  <si>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</si>
  <si>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</si>
  <si>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</si>
  <si>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</si>
  <si>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</si>
  <si>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</si>
  <si>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</si>
  <si>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</si>
  <si>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</si>
  <si>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</si>
  <si>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</si>
  <si>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</si>
  <si>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</si>
  <si>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</si>
  <si>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</si>
  <si>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</si>
  <si>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</si>
  <si>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</si>
  <si>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</si>
  <si>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</si>
  <si>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</si>
  <si>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</si>
  <si>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</si>
  <si>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</si>
  <si>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</si>
  <si>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</si>
  <si>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</si>
  <si>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</si>
  <si>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</si>
  <si>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</si>
  <si>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</si>
  <si>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</si>
  <si>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</si>
  <si>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</si>
  <si>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</si>
  <si>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</si>
  <si>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</si>
  <si>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</si>
  <si>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</si>
  <si>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</si>
  <si>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</si>
  <si>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</si>
  <si>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</si>
  <si>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</si>
  <si>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</si>
  <si>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</si>
  <si>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</si>
  <si>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</si>
  <si>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</si>
  <si>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</si>
  <si>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</si>
  <si>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</si>
  <si>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</si>
  <si>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</si>
  <si>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</si>
  <si>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</si>
  <si>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</si>
  <si>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</si>
  <si>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</si>
  <si>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</si>
  <si>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</si>
  <si>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</si>
  <si>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</si>
  <si>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</si>
  <si>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</si>
  <si>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</si>
  <si>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</si>
  <si>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</si>
  <si>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</si>
  <si>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</si>
  <si>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</si>
  <si>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</si>
  <si>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</si>
  <si>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</si>
  <si>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</si>
  <si>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</si>
  <si>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</si>
  <si>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</si>
  <si>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</si>
  <si>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</si>
  <si>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</si>
  <si>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</si>
  <si>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</si>
  <si>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</si>
  <si>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</si>
  <si>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</si>
  <si>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</si>
  <si>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</si>
  <si>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</si>
  <si>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</si>
  <si>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</si>
  <si>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</si>
  <si>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</si>
  <si>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</si>
  <si>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</si>
  <si>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</si>
  <si>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</si>
  <si>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</si>
  <si>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</si>
  <si>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</si>
  <si>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</si>
  <si>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</si>
  <si>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</si>
  <si>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</si>
  <si>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</si>
  <si>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</si>
  <si>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</si>
  <si>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</si>
  <si>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</si>
  <si>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</si>
  <si>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</si>
  <si>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</si>
  <si>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</si>
  <si>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</si>
  <si>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</si>
  <si>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</si>
  <si>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</si>
  <si>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</si>
  <si>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</si>
  <si>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</si>
  <si>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</si>
  <si>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</si>
  <si>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</si>
  <si>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</si>
  <si>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</si>
  <si>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</si>
  <si>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</si>
  <si>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</si>
  <si>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</si>
  <si>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</si>
  <si>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</si>
  <si>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</si>
  <si>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</si>
  <si>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</si>
  <si>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</si>
  <si>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</si>
  <si>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</si>
  <si>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</si>
  <si>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</si>
  <si>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</si>
  <si>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</si>
  <si>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</si>
  <si>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</si>
  <si>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</si>
  <si>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</si>
  <si>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</si>
  <si>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</si>
  <si>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</si>
  <si>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</si>
  <si>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</si>
  <si>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</si>
  <si>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</si>
  <si>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</si>
  <si>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</si>
  <si>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</si>
  <si>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</si>
  <si>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</si>
  <si>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</si>
  <si>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</si>
  <si>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</si>
  <si>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</si>
  <si>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</si>
  <si>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</si>
  <si>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</si>
  <si>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</si>
  <si>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</si>
  <si>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</si>
  <si>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</si>
  <si>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</si>
  <si>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</si>
  <si>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</si>
  <si>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</si>
  <si>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</si>
  <si>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</si>
  <si>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</si>
  <si>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</si>
  <si>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</si>
  <si>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</si>
  <si>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</si>
  <si>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</si>
  <si>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</si>
  <si>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</si>
  <si>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</si>
  <si>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</si>
  <si>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</si>
  <si>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</si>
  <si>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</si>
  <si>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</si>
  <si>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</si>
  <si>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</si>
  <si>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</si>
  <si>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</si>
  <si>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</si>
  <si>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</si>
  <si>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</si>
  <si>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</si>
  <si>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</si>
  <si>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</si>
  <si>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</si>
  <si>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</si>
  <si>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</si>
  <si>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</si>
  <si>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</si>
  <si>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</si>
  <si>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</si>
  <si>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</si>
  <si>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</si>
  <si>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</si>
  <si>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</si>
  <si>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</si>
  <si>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</si>
  <si>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</si>
  <si>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</si>
  <si>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</si>
  <si>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</si>
  <si>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</si>
  <si>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</si>
  <si>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</si>
  <si>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</si>
  <si>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</si>
  <si>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</si>
  <si>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</si>
  <si>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</si>
  <si>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</si>
  <si>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</si>
  <si>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</si>
  <si>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</si>
  <si>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</si>
  <si>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</si>
  <si>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</si>
  <si>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</si>
  <si>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</si>
  <si>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</si>
  <si>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</si>
  <si>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</si>
  <si>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</si>
  <si>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</si>
  <si>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</si>
  <si>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</si>
  <si>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</si>
  <si>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</si>
  <si>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</si>
  <si>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</si>
  <si>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</si>
  <si>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</si>
  <si>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</si>
  <si>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</si>
  <si>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</si>
  <si>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</si>
  <si>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</si>
  <si>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</si>
  <si>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</si>
  <si>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</si>
  <si>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</si>
  <si>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</si>
  <si>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</si>
  <si>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</si>
  <si>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</si>
  <si>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</si>
  <si>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</si>
  <si>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</si>
  <si>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</si>
  <si>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</si>
  <si>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</si>
  <si>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</si>
  <si>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</si>
  <si>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</si>
  <si>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</si>
  <si>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</si>
  <si>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</si>
  <si>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</si>
  <si>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</si>
  <si>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</si>
  <si>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</si>
  <si>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</si>
  <si>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</si>
  <si>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</si>
  <si>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</si>
  <si>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</si>
  <si>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</si>
  <si>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</si>
  <si>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</si>
  <si>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</si>
  <si>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</si>
  <si>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</si>
  <si>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</si>
  <si>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</si>
  <si>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</si>
  <si>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</si>
  <si>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</si>
  <si>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</si>
  <si>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</si>
  <si>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</si>
  <si>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</si>
  <si>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</si>
  <si>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</si>
  <si>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</si>
  <si>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</si>
  <si>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</si>
  <si>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</si>
  <si>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</si>
  <si>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</si>
  <si>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</si>
  <si>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</si>
  <si>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</si>
  <si>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</si>
  <si>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</si>
  <si>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</si>
  <si>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</si>
  <si>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</si>
  <si>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</si>
  <si>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</si>
  <si>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</si>
  <si>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</si>
  <si>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</si>
  <si>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</si>
  <si>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</si>
  <si>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</si>
  <si>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</si>
  <si>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</si>
  <si>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</si>
  <si>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</si>
  <si>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</si>
  <si>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</si>
  <si>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</si>
  <si>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</si>
  <si>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</si>
  <si>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</si>
  <si>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</si>
  <si>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</si>
  <si>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</si>
  <si>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</si>
  <si>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</si>
  <si>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</si>
  <si>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</si>
  <si>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</si>
  <si>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</si>
  <si>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</si>
  <si>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</si>
  <si>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</si>
  <si>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</si>
  <si>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</si>
  <si>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</si>
  <si>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</si>
  <si>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</si>
  <si>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</si>
  <si>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</si>
  <si>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</si>
  <si>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</si>
  <si>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</si>
  <si>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</si>
  <si>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</si>
  <si>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</si>
  <si>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</si>
  <si>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</si>
  <si>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</si>
  <si>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</si>
  <si>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</si>
  <si>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</si>
  <si>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</si>
  <si>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</si>
  <si>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</si>
  <si>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</si>
  <si>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</si>
  <si>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</si>
  <si>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</si>
  <si>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</si>
  <si>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</si>
  <si>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</si>
  <si>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</si>
  <si>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</si>
  <si>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</si>
  <si>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</si>
  <si>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</si>
  <si>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</si>
  <si>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</si>
  <si>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</si>
  <si>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</si>
  <si>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</si>
  <si>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</si>
  <si>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</si>
  <si>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</si>
  <si>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</si>
  <si>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</si>
  <si>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</si>
  <si>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</si>
  <si>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</si>
  <si>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</si>
  <si>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</si>
  <si>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</si>
  <si>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</si>
  <si>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</si>
  <si>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</si>
  <si>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</si>
  <si>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</si>
  <si>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</si>
  <si>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</si>
  <si>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</si>
  <si>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</si>
  <si>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</si>
  <si>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</si>
  <si>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</si>
  <si>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</si>
  <si>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</si>
  <si>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</si>
  <si>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</si>
  <si>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</si>
  <si>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</si>
  <si>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</si>
  <si>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</si>
  <si>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</si>
  <si>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</si>
  <si>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</si>
  <si>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</si>
  <si>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</si>
  <si>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</si>
  <si>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</si>
  <si>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</si>
  <si>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</si>
  <si>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</si>
  <si>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</si>
  <si>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</si>
  <si>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</si>
  <si>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</si>
  <si>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</si>
  <si>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</si>
  <si>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</si>
  <si>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</si>
  <si>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</si>
  <si>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</si>
  <si>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</si>
  <si>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</si>
  <si>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</si>
  <si>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</si>
  <si>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</si>
  <si>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</si>
  <si>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</si>
  <si>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</si>
  <si>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</si>
  <si>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</si>
  <si>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</si>
  <si>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</si>
  <si>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</si>
  <si>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</si>
  <si>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</si>
  <si>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</si>
  <si>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</si>
  <si>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</si>
  <si>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</si>
  <si>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</si>
  <si>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</si>
  <si>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</si>
  <si>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</si>
  <si>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</si>
  <si>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</si>
  <si>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</si>
  <si>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</si>
  <si>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</si>
  <si>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</si>
  <si>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</si>
  <si>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</si>
  <si>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</si>
  <si>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</si>
  <si>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</si>
  <si>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</si>
  <si>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</si>
  <si>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</si>
  <si>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</si>
  <si>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</si>
  <si>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</si>
  <si>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</si>
  <si>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</si>
  <si>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</si>
  <si>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</si>
  <si>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</si>
  <si>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</si>
  <si>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</si>
  <si>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</si>
  <si>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</si>
  <si>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</si>
  <si>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</si>
  <si>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</si>
  <si>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</si>
  <si>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</si>
  <si>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</si>
  <si>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</si>
  <si>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</si>
  <si>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</si>
  <si>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</si>
  <si>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</si>
  <si>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</si>
  <si>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</si>
  <si>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</si>
  <si>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</si>
  <si>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</si>
  <si>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</si>
  <si>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</si>
  <si>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</si>
  <si>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</si>
  <si>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</si>
  <si>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</si>
  <si>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</si>
  <si>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</si>
  <si>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</si>
  <si>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</si>
  <si>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</si>
  <si>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</si>
  <si>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</si>
  <si>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</si>
  <si>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</si>
  <si>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</si>
  <si>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</si>
  <si>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</si>
  <si>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</si>
  <si>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</si>
  <si>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</si>
  <si>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</si>
  <si>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</si>
  <si>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</si>
  <si>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</si>
  <si>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</si>
  <si>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</si>
  <si>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</si>
  <si>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</si>
  <si>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</si>
  <si>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</si>
  <si>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</si>
  <si>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</si>
  <si>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</si>
  <si>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</si>
  <si>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</si>
  <si>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</si>
  <si>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</si>
  <si>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</si>
  <si>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</si>
  <si>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</si>
  <si>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</si>
  <si>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</si>
  <si>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</si>
  <si>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</si>
  <si>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</si>
  <si>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</si>
  <si>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</si>
  <si>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</si>
  <si>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</si>
  <si>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</si>
  <si>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</si>
  <si>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</si>
  <si>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</si>
  <si>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</si>
  <si>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</si>
  <si>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</si>
  <si>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</si>
  <si>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</si>
  <si>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</si>
  <si>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</si>
  <si>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</si>
  <si>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</si>
  <si>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</si>
  <si>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</si>
  <si>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</si>
  <si>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</si>
  <si>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</si>
  <si>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</si>
  <si>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</si>
  <si>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</si>
  <si>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</si>
  <si>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</si>
  <si>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</si>
  <si>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</si>
  <si>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</si>
  <si>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</si>
  <si>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</si>
  <si>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</si>
  <si>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</si>
  <si>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</si>
  <si>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</si>
  <si>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</si>
  <si>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</si>
  <si>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</si>
  <si>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</si>
  <si>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</si>
  <si>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</si>
  <si>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</si>
  <si>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</si>
  <si>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</si>
  <si>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</si>
  <si>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</si>
  <si>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</si>
  <si>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</si>
  <si>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</si>
  <si>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</si>
  <si>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</si>
  <si>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</si>
  <si>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</si>
  <si>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</si>
  <si>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</si>
  <si>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</si>
  <si>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</si>
  <si>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</si>
  <si>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</si>
  <si>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</si>
  <si>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</si>
  <si>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</si>
  <si>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</si>
  <si>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</si>
  <si>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</si>
  <si>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</si>
  <si>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</si>
  <si>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</si>
  <si>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</si>
  <si>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</si>
  <si>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</si>
  <si>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</si>
  <si>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</si>
  <si>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</si>
  <si>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</si>
  <si>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</si>
  <si>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</si>
  <si>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</si>
  <si>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</si>
  <si>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</si>
  <si>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</si>
  <si>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</si>
  <si>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</si>
  <si>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</si>
  <si>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</si>
  <si>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</si>
  <si>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</si>
  <si>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</si>
  <si>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</si>
  <si>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</si>
  <si>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</si>
  <si>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</si>
  <si>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</si>
  <si>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</si>
  <si>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</si>
  <si>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</si>
  <si>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</si>
  <si>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</si>
  <si>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</si>
  <si>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</si>
  <si>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</si>
  <si>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</si>
  <si>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</si>
  <si>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</si>
  <si>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</si>
  <si>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</si>
  <si>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</si>
  <si>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</si>
  <si>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</si>
  <si>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</si>
  <si>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</si>
  <si>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</si>
  <si>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</si>
  <si>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</si>
  <si>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</si>
  <si>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</si>
  <si>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</si>
  <si>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</si>
  <si>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</si>
  <si>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</si>
  <si>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</si>
  <si>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</si>
  <si>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</si>
  <si>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</si>
  <si>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</si>
  <si>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</si>
  <si>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</si>
  <si>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</si>
  <si>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</si>
  <si>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</si>
  <si>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</si>
  <si>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</si>
  <si>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</si>
  <si>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</si>
  <si>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</si>
  <si>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</si>
  <si>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</si>
  <si>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</si>
  <si>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</si>
  <si>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</si>
  <si>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</si>
  <si>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</si>
  <si>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</si>
  <si>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</si>
  <si>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</si>
  <si>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</si>
  <si>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</si>
  <si>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</si>
  <si>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</si>
  <si>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</si>
  <si>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</si>
  <si>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</si>
  <si>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</si>
  <si>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</si>
  <si>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</si>
  <si>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</si>
  <si>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</si>
  <si>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</si>
  <si>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</si>
  <si>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</si>
  <si>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</si>
  <si>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</si>
  <si>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</si>
  <si>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</si>
  <si>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</si>
  <si>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</si>
  <si>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</si>
  <si>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</si>
  <si>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</si>
  <si>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</si>
  <si>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</si>
  <si>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</si>
  <si>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</si>
  <si>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</si>
  <si>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</si>
  <si>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</si>
  <si>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</si>
  <si>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</si>
  <si>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</si>
  <si>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</si>
  <si>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</si>
  <si>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</si>
  <si>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</si>
  <si>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</si>
  <si>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</si>
  <si>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</si>
  <si>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</si>
  <si>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</si>
  <si>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</si>
  <si>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</si>
  <si>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</si>
  <si>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</si>
  <si>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</si>
  <si>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</si>
  <si>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</si>
  <si>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</si>
  <si>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</si>
  <si>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</si>
  <si>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</si>
  <si>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</si>
  <si>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</si>
  <si>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</si>
  <si>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</si>
  <si>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</si>
  <si>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</si>
  <si>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</si>
  <si>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</si>
  <si>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</si>
  <si>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</si>
  <si>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</si>
  <si>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</si>
  <si>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</si>
  <si>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</si>
  <si>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</si>
  <si>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</si>
  <si>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</si>
  <si>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</si>
  <si>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</si>
  <si>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</si>
  <si>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</si>
  <si>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</si>
  <si>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</si>
  <si>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</si>
  <si>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</si>
  <si>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</si>
  <si>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</si>
  <si>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</si>
  <si>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</si>
  <si>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</si>
  <si>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</si>
  <si>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</si>
  <si>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</si>
  <si>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</si>
  <si>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</si>
  <si>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</si>
  <si>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</si>
  <si>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</si>
  <si>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</si>
  <si>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</si>
  <si>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</si>
  <si>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</si>
  <si>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</si>
  <si>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</si>
  <si>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</si>
  <si>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</si>
  <si>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</si>
  <si>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</si>
  <si>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</si>
  <si>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</si>
  <si>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</si>
  <si>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</si>
  <si>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</si>
  <si>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</si>
  <si>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</si>
  <si>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</si>
  <si>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</si>
  <si>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</si>
  <si>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</si>
  <si>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</si>
  <si>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</si>
  <si>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</si>
  <si>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</si>
  <si>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</si>
  <si>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</si>
  <si>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</si>
  <si>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</si>
  <si>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</si>
  <si>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</si>
  <si>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</si>
  <si>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</si>
  <si>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</si>
  <si>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</si>
  <si>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</si>
  <si>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</si>
  <si>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</si>
  <si>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</si>
  <si>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</si>
  <si>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</si>
  <si>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</si>
  <si>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</si>
  <si>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</si>
  <si>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</si>
  <si>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</si>
  <si>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</si>
  <si>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</si>
  <si>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</si>
  <si>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</si>
  <si>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</si>
  <si>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</si>
  <si>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</si>
  <si>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</si>
  <si>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</si>
  <si>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</si>
  <si>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</si>
  <si>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</si>
  <si>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</si>
  <si>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</si>
  <si>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</si>
  <si>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</si>
  <si>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</si>
  <si>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</si>
  <si>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</si>
  <si>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</si>
  <si>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</si>
  <si>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</si>
  <si>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</si>
  <si>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</si>
  <si>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</si>
  <si>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</si>
  <si>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</si>
  <si>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</si>
  <si>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</si>
  <si>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</si>
  <si>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</si>
  <si>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</si>
  <si>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</si>
  <si>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</si>
  <si>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</si>
  <si>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</si>
  <si>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</si>
  <si>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</si>
  <si>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</si>
  <si>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</si>
  <si>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</si>
  <si>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</si>
  <si>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</si>
  <si>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</si>
  <si>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</si>
  <si>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</si>
  <si>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</si>
  <si>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</si>
  <si>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</si>
  <si>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</si>
  <si>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</si>
  <si>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</si>
  <si>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</si>
  <si>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</si>
  <si>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</si>
  <si>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</si>
  <si>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</si>
  <si>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</si>
  <si>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</si>
  <si>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</si>
  <si>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</si>
  <si>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</si>
  <si>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</si>
  <si>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</si>
  <si>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</si>
  <si>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</si>
  <si>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</si>
  <si>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</si>
  <si>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</si>
  <si>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</si>
  <si>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</si>
  <si>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</si>
  <si>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</si>
  <si>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</si>
  <si>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</si>
  <si>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</si>
  <si>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</si>
  <si>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</si>
  <si>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</si>
  <si>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</si>
  <si>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</si>
  <si>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</si>
  <si>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</si>
  <si>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</si>
  <si>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</si>
  <si>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</si>
  <si>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</si>
  <si>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</si>
  <si>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</si>
  <si>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</si>
  <si>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</si>
  <si>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</si>
  <si>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</si>
  <si>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</si>
  <si>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</si>
  <si>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</si>
  <si>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</si>
  <si>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</si>
  <si>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</si>
  <si>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</si>
  <si>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</si>
  <si>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</si>
  <si>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</si>
  <si>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</si>
  <si>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</si>
  <si>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</si>
  <si>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</si>
  <si>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</si>
  <si>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</si>
  <si>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</si>
  <si>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</si>
  <si>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</si>
  <si>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</si>
  <si>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</si>
  <si>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</si>
  <si>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</si>
  <si>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</si>
  <si>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</si>
  <si>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</si>
  <si>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</si>
  <si>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</si>
  <si>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</si>
  <si>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</si>
  <si>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</si>
  <si>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</si>
  <si>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</si>
  <si>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</si>
  <si>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</si>
  <si>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</si>
  <si>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</si>
  <si>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</si>
  <si>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</si>
  <si>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</si>
  <si>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</si>
  <si>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</si>
  <si>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</si>
  <si>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</si>
  <si>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</si>
  <si>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</si>
  <si>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</si>
  <si>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</si>
  <si>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</si>
  <si>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</si>
  <si>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</si>
  <si>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</si>
  <si>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</si>
  <si>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</si>
  <si>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</si>
  <si>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</si>
  <si>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</si>
  <si>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</si>
  <si>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</si>
  <si>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</si>
  <si>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</si>
  <si>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</si>
  <si>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</si>
  <si>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</si>
  <si>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</si>
  <si>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</si>
  <si>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</si>
  <si>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</si>
  <si>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</si>
  <si>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</si>
  <si>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</si>
  <si>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</si>
  <si>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</si>
  <si>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</si>
  <si>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</si>
  <si>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</si>
  <si>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</si>
  <si>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</si>
  <si>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</si>
  <si>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</si>
  <si>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</si>
  <si>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</si>
  <si>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</si>
  <si>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</si>
  <si>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</si>
  <si>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</si>
  <si>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</si>
  <si>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</si>
  <si>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</si>
  <si>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</si>
  <si>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</si>
  <si>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</si>
  <si>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</si>
  <si>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</si>
  <si>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</si>
  <si>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</si>
  <si>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</si>
  <si>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</si>
  <si>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</si>
  <si>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</si>
  <si>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</si>
  <si>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</si>
  <si>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</si>
  <si>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</si>
  <si>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</si>
  <si>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</si>
  <si>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</si>
  <si>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</si>
  <si>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</si>
  <si>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</si>
  <si>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</si>
  <si>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</si>
  <si>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</si>
  <si>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</si>
  <si>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</si>
  <si>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</si>
  <si>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</si>
  <si>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</si>
  <si>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</si>
  <si>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</si>
  <si>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</si>
  <si>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</si>
  <si>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</si>
  <si>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</si>
  <si>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</si>
  <si>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</si>
  <si>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</si>
  <si>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</si>
  <si>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</si>
  <si>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</si>
  <si>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</si>
  <si>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</si>
  <si>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</si>
  <si>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</si>
  <si>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</si>
  <si>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</si>
  <si>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</si>
  <si>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</si>
  <si>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</si>
  <si>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</si>
  <si>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</si>
  <si>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</si>
  <si>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</si>
  <si>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</si>
  <si>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</si>
  <si>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</si>
  <si>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</si>
  <si>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</si>
  <si>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</si>
  <si>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</si>
  <si>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</si>
  <si>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</si>
  <si>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</si>
  <si>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</si>
  <si>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</si>
  <si>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</si>
  <si>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</si>
  <si>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</si>
  <si>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</si>
  <si>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</si>
  <si>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</si>
  <si>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</si>
  <si>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</si>
  <si>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</si>
  <si>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</si>
  <si>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</si>
  <si>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</si>
  <si>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</si>
  <si>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</si>
  <si>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</si>
  <si>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</si>
  <si>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</si>
  <si>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</si>
  <si>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</si>
  <si>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</si>
  <si>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</si>
  <si>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</si>
  <si>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</si>
  <si>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</si>
  <si>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</si>
  <si>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</si>
  <si>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</si>
  <si>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</si>
  <si>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</si>
  <si>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</si>
  <si>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</si>
  <si>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</si>
  <si>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</si>
  <si>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</si>
  <si>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</si>
  <si>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</si>
  <si>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</si>
  <si>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</si>
  <si>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</si>
  <si>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</si>
  <si>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</si>
  <si>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</si>
  <si>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</si>
  <si>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</si>
  <si>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</si>
  <si>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</si>
  <si>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</si>
  <si>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</si>
  <si>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</si>
  <si>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</si>
  <si>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</si>
  <si>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</si>
  <si>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</si>
  <si>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</si>
  <si>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</si>
  <si>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</si>
  <si>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</si>
  <si>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</si>
  <si>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</si>
  <si>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</si>
  <si>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</si>
  <si>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</si>
  <si>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</si>
  <si>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</si>
  <si>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</si>
  <si>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</si>
  <si>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</si>
  <si>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</si>
  <si>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</si>
  <si>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</si>
  <si>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</si>
  <si>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</si>
  <si>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</si>
  <si>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</si>
  <si>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</si>
  <si>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</si>
  <si>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</si>
  <si>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</si>
  <si>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</si>
  <si>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</si>
  <si>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</si>
  <si>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</si>
  <si>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</si>
  <si>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</si>
  <si>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</si>
  <si>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</si>
  <si>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</si>
  <si>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</si>
  <si>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</si>
  <si>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</si>
  <si>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</si>
  <si>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</si>
  <si>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</si>
  <si>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</si>
  <si>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</si>
  <si>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</si>
  <si>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</si>
  <si>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</si>
  <si>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</si>
  <si>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</si>
  <si>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</si>
  <si>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</si>
  <si>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</si>
  <si>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</si>
  <si>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</si>
  <si>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</si>
  <si>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</si>
  <si>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</si>
  <si>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</si>
  <si>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</si>
  <si>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</si>
  <si>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</si>
  <si>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</si>
  <si>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</si>
  <si>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</si>
  <si>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</si>
  <si>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</si>
  <si>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</si>
  <si>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</si>
  <si>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</si>
  <si>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</si>
  <si>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</si>
  <si>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</si>
  <si>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</si>
  <si>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</si>
  <si>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</si>
  <si>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</si>
  <si>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</si>
  <si>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</si>
  <si>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</si>
  <si>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</si>
  <si>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</si>
  <si>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</si>
  <si>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</si>
  <si>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</si>
  <si>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</si>
  <si>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</si>
  <si>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</si>
  <si>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</si>
  <si>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</si>
  <si>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</si>
  <si>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</si>
  <si>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</si>
  <si>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</si>
  <si>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</si>
  <si>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</si>
  <si>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</si>
  <si>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</si>
  <si>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</si>
  <si>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</si>
  <si>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</si>
  <si>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</si>
  <si>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</si>
  <si>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</si>
  <si>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</si>
  <si>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</si>
  <si>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</si>
  <si>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</si>
  <si>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</si>
  <si>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</si>
  <si>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</si>
  <si>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</si>
  <si>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</si>
  <si>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</si>
  <si>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</si>
  <si>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</si>
  <si>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</si>
  <si>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</si>
  <si>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</si>
  <si>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</si>
  <si>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</si>
  <si>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</si>
  <si>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</si>
  <si>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</si>
  <si>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</si>
  <si>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</si>
  <si>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</si>
  <si>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</si>
  <si>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</si>
  <si>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</si>
  <si>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</si>
  <si>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</si>
  <si>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</si>
  <si>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</si>
  <si>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</si>
  <si>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</si>
  <si>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</si>
  <si>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</si>
  <si>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</si>
  <si>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</si>
  <si>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</si>
  <si>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</si>
  <si>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</si>
  <si>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</si>
  <si>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</si>
  <si>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</si>
  <si>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</si>
  <si>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</si>
  <si>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</si>
  <si>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</si>
  <si>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</si>
  <si>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</si>
  <si>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</si>
  <si>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</si>
  <si>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</si>
  <si>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</si>
  <si>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</si>
  <si>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</si>
  <si>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</si>
  <si>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</si>
  <si>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</si>
  <si>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</si>
  <si>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</si>
  <si>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</si>
  <si>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</si>
  <si>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</si>
  <si>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</si>
  <si>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</si>
  <si>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</si>
  <si>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</si>
  <si>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</si>
  <si>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</si>
  <si>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</si>
  <si>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</si>
  <si>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</si>
  <si>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</si>
  <si>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</si>
  <si>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</si>
  <si>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</si>
  <si>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</si>
  <si>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</si>
  <si>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</si>
  <si>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</si>
  <si>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</si>
  <si>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</si>
  <si>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</si>
  <si>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</si>
  <si>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</si>
  <si>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</si>
  <si>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</si>
  <si>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</si>
  <si>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</si>
  <si>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</si>
  <si>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</si>
  <si>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</si>
  <si>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</si>
  <si>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</si>
  <si>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</si>
  <si>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</si>
  <si>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</si>
  <si>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</si>
  <si>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</si>
  <si>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</si>
  <si>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</si>
  <si>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</si>
  <si>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</si>
  <si>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</si>
  <si>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</si>
  <si>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</si>
  <si>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</si>
  <si>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</si>
  <si>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</si>
  <si>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</si>
  <si>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</si>
  <si>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</si>
  <si>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</si>
  <si>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</si>
  <si>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</si>
  <si>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</si>
  <si>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</si>
  <si>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</si>
  <si>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</si>
  <si>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</si>
  <si>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</si>
  <si>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</si>
  <si>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</si>
  <si>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</si>
  <si>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</si>
  <si>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</si>
  <si>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</si>
  <si>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</si>
  <si>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</si>
  <si>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</si>
  <si>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</si>
  <si>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</si>
  <si>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</si>
  <si>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</si>
  <si>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</si>
  <si>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</si>
  <si>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</si>
  <si>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</si>
  <si>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</si>
  <si>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</si>
  <si>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</si>
  <si>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</si>
  <si>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</si>
  <si>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</si>
  <si>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</si>
  <si>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</si>
  <si>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</si>
  <si>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</si>
  <si>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</si>
  <si>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</si>
  <si>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</si>
  <si>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</si>
  <si>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</si>
  <si>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</si>
  <si>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</si>
  <si>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</si>
  <si>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</si>
  <si>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</si>
  <si>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</si>
  <si>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</si>
  <si>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</si>
  <si>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</si>
  <si>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</si>
  <si>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</si>
  <si>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</si>
  <si>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</si>
  <si>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</si>
  <si>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</si>
  <si>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</si>
  <si>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</si>
  <si>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</si>
  <si>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</si>
  <si>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</si>
  <si>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</si>
  <si>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</si>
  <si>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</si>
  <si>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</si>
  <si>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</si>
  <si>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</si>
  <si>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</si>
  <si>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</si>
  <si>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</si>
  <si>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</si>
  <si>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</si>
  <si>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</si>
  <si>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</si>
  <si>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</si>
  <si>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</si>
  <si>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</si>
  <si>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</si>
  <si>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</si>
  <si>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</si>
  <si>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</si>
  <si>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</si>
  <si>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</si>
  <si>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</si>
  <si>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</si>
  <si>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</si>
  <si>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</si>
  <si>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</si>
  <si>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</si>
  <si>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</si>
  <si>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</si>
  <si>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</si>
  <si>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</si>
  <si>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</si>
  <si>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</si>
  <si>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</si>
  <si>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</si>
  <si>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</si>
  <si>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</si>
  <si>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</si>
  <si>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</si>
  <si>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</si>
  <si>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</si>
  <si>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</si>
  <si>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</si>
  <si>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</si>
  <si>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</si>
  <si>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</si>
  <si>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</si>
  <si>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</si>
  <si>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</si>
  <si>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</si>
  <si>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</si>
  <si>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</si>
  <si>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</si>
  <si>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</si>
  <si>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</si>
  <si>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</si>
  <si>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</si>
  <si>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</si>
  <si>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</si>
  <si>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</si>
  <si>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</si>
  <si>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</si>
  <si>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</si>
  <si>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</si>
  <si>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</si>
  <si>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</si>
  <si>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</si>
  <si>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</si>
  <si>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</si>
  <si>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</si>
  <si>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</si>
  <si>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</si>
  <si>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</si>
  <si>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</si>
  <si>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</si>
  <si>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</si>
  <si>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</si>
  <si>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</si>
  <si>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</si>
  <si>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</si>
  <si>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</si>
  <si>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</si>
  <si>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</si>
  <si>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</si>
  <si>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</si>
  <si>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</si>
  <si>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</si>
  <si>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</si>
  <si>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</si>
  <si>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</si>
  <si>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</si>
  <si>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</si>
  <si>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</si>
  <si>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</si>
  <si>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</si>
  <si>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</si>
  <si>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</si>
  <si>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</si>
  <si>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</si>
  <si>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</si>
  <si>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</si>
  <si>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</si>
  <si>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</si>
  <si>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</si>
  <si>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</si>
  <si>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</si>
  <si>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</si>
  <si>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</si>
  <si>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</si>
  <si>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</si>
  <si>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</si>
  <si>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</si>
  <si>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</si>
  <si>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</si>
  <si>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</si>
  <si>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</si>
  <si>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</si>
  <si>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</si>
  <si>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</si>
  <si>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</si>
  <si>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</si>
  <si>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</si>
  <si>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</si>
  <si>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</si>
  <si>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</si>
  <si>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</si>
  <si>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</si>
  <si>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</si>
  <si>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</si>
  <si>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</si>
  <si>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</si>
  <si>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</si>
  <si>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</si>
  <si>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</si>
  <si>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</si>
  <si>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</si>
  <si>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</si>
  <si>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</si>
  <si>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</si>
  <si>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</si>
  <si>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</si>
  <si>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</si>
  <si>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</si>
  <si>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</si>
  <si>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</si>
  <si>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</si>
  <si>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</si>
  <si>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</si>
  <si>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</si>
  <si>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</si>
  <si>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</si>
  <si>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</si>
  <si>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</si>
  <si>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</si>
  <si>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</si>
  <si>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</si>
  <si>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</si>
  <si>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</si>
  <si>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</si>
  <si>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</si>
  <si>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</si>
  <si>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</si>
  <si>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</si>
  <si>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</si>
  <si>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</si>
  <si>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</si>
  <si>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</si>
  <si>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</si>
  <si>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</si>
  <si>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</si>
  <si>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</si>
  <si>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</si>
  <si>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</si>
  <si>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</si>
  <si>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</si>
  <si>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</si>
  <si>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</si>
  <si>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</si>
  <si>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</si>
  <si>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</si>
  <si>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</si>
  <si>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</si>
  <si>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</si>
  <si>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</si>
  <si>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</si>
  <si>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</si>
  <si>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</si>
  <si>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</si>
  <si>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</si>
  <si>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</si>
  <si>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</si>
  <si>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</si>
  <si>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</si>
  <si>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</si>
  <si>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</si>
  <si>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</si>
  <si>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</si>
  <si>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</si>
  <si>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</si>
  <si>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</si>
  <si>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</si>
  <si>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</si>
  <si>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</si>
  <si>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</si>
  <si>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</si>
  <si>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</si>
  <si>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</si>
  <si>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</si>
  <si>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</si>
  <si>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</si>
  <si>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</si>
  <si>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</si>
  <si>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</si>
  <si>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</si>
  <si>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</si>
  <si>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</si>
  <si>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</si>
  <si>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</si>
  <si>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</si>
  <si>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</si>
  <si>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</si>
  <si>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</si>
  <si>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</si>
  <si>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</si>
  <si>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</si>
  <si>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</si>
  <si>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</si>
  <si>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</si>
  <si>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</si>
  <si>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</si>
  <si>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</si>
  <si>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</si>
  <si>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</si>
  <si>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</si>
  <si>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</si>
  <si>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</si>
  <si>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</si>
  <si>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</si>
  <si>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</si>
  <si>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</si>
  <si>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</si>
  <si>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</si>
  <si>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</si>
  <si>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</si>
  <si>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</si>
  <si>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</si>
  <si>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</si>
  <si>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</si>
  <si>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</si>
  <si>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</si>
  <si>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</si>
  <si>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</si>
  <si>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</si>
  <si>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</si>
  <si>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</si>
  <si>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</si>
  <si>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</si>
  <si>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</si>
  <si>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</si>
  <si>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</si>
  <si>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</si>
  <si>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</si>
  <si>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</si>
  <si>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</si>
  <si>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</si>
  <si>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</si>
  <si>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</si>
  <si>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</si>
  <si>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</si>
  <si>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</si>
  <si>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</si>
  <si>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</si>
  <si>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</si>
  <si>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</si>
  <si>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</si>
  <si>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</si>
  <si>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</si>
  <si>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</si>
  <si>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</si>
  <si>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</si>
  <si>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</si>
  <si>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</si>
  <si>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</si>
  <si>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</si>
  <si>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</si>
  <si>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</si>
  <si>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</si>
  <si>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</si>
  <si>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</si>
  <si>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</si>
  <si>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</si>
  <si>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</si>
  <si>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</si>
  <si>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</si>
  <si>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</si>
  <si>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</si>
  <si>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</si>
  <si>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</si>
  <si>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</si>
  <si>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</si>
  <si>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</si>
  <si>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</si>
  <si>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</si>
  <si>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</si>
  <si>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</si>
  <si>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</si>
  <si>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</si>
  <si>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</si>
  <si>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</si>
  <si>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</si>
  <si>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</si>
  <si>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</si>
  <si>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</si>
  <si>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</si>
  <si>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</si>
  <si>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</si>
  <si>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</si>
  <si>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</si>
  <si>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</si>
  <si>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</si>
  <si>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</si>
  <si>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</si>
  <si>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</si>
  <si>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</si>
  <si>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</si>
  <si>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</si>
  <si>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</si>
  <si>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</si>
  <si>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</si>
  <si>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</si>
  <si>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</si>
  <si>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</si>
  <si>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</si>
  <si>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</si>
  <si>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</si>
  <si>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</si>
  <si>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</si>
  <si>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</si>
  <si>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</si>
  <si>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</si>
  <si>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</si>
  <si>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</si>
  <si>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</si>
  <si>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</si>
  <si>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</si>
  <si>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</si>
  <si>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</si>
  <si>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</si>
  <si>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</si>
  <si>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</si>
  <si>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</si>
  <si>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</si>
  <si>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</si>
  <si>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</si>
  <si>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</si>
  <si>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</si>
  <si>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</si>
  <si>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</si>
  <si>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</si>
  <si>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</si>
  <si>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</si>
  <si>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</si>
  <si>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</si>
  <si>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</si>
  <si>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</si>
  <si>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</si>
  <si>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</si>
  <si>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</si>
  <si>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</si>
  <si>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</si>
  <si>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</si>
  <si>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</si>
  <si>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</si>
  <si>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</si>
  <si>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</si>
  <si>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</si>
  <si>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</si>
  <si>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</si>
  <si>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</si>
  <si>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</si>
  <si>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</si>
  <si>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</si>
  <si>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</si>
  <si>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</si>
  <si>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</si>
  <si>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</si>
  <si>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</si>
  <si>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</si>
  <si>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</si>
  <si>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</si>
  <si>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</si>
  <si>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</si>
  <si>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</si>
  <si>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</si>
  <si>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</si>
  <si>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</si>
  <si>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</si>
  <si>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</si>
  <si>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</si>
  <si>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</si>
  <si>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</si>
  <si>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</si>
  <si>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</si>
  <si>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</si>
  <si>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</si>
  <si>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</si>
  <si>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</si>
  <si>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</si>
  <si>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</si>
  <si>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</si>
  <si>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</si>
  <si>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</si>
  <si>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</si>
  <si>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</si>
  <si>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</si>
  <si>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</si>
  <si>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</si>
  <si>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</si>
  <si>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</si>
  <si>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</si>
  <si>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</si>
  <si>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</si>
  <si>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</si>
  <si>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</si>
  <si>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</si>
  <si>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</si>
  <si>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</si>
  <si>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</si>
  <si>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</si>
  <si>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</si>
  <si>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</si>
  <si>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</si>
  <si>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</si>
  <si>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</si>
  <si>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</si>
  <si>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</si>
  <si>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</si>
  <si>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</si>
  <si>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</si>
  <si>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</si>
  <si>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</si>
  <si>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</si>
  <si>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</si>
  <si>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</si>
  <si>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</si>
  <si>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</si>
  <si>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</si>
  <si>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</si>
  <si>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</si>
  <si>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</si>
  <si>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</si>
  <si>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</si>
  <si>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</si>
  <si>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</si>
  <si>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</si>
  <si>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</si>
  <si>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</si>
  <si>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</si>
  <si>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</si>
  <si>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</si>
  <si>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</si>
  <si>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</si>
  <si>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</si>
  <si>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</si>
  <si>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</si>
  <si>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</si>
  <si>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</si>
  <si>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</si>
  <si>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</si>
  <si>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</si>
  <si>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</si>
  <si>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</si>
  <si>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</si>
  <si>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</si>
  <si>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</si>
  <si>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</si>
  <si>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</si>
  <si>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</si>
  <si>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</si>
  <si>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</si>
  <si>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</si>
  <si>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</si>
  <si>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</si>
  <si>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</si>
  <si>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</si>
  <si>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</si>
  <si>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</si>
  <si>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</si>
  <si>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</si>
  <si>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</si>
  <si>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</si>
  <si>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</si>
  <si>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</si>
  <si>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</si>
  <si>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</si>
  <si>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</si>
  <si>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</si>
  <si>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</si>
  <si>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</si>
  <si>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</si>
  <si>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</si>
  <si>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</si>
  <si>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</si>
  <si>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</si>
  <si>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</si>
  <si>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</si>
  <si>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</si>
  <si>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</si>
  <si>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</si>
  <si>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</si>
  <si>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</si>
  <si>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</si>
  <si>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</si>
  <si>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</si>
  <si>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</si>
  <si>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</si>
  <si>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</si>
  <si>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</si>
  <si>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</si>
  <si>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</si>
  <si>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</si>
  <si>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</si>
  <si>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</si>
  <si>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</si>
  <si>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</si>
  <si>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</si>
  <si>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</si>
  <si>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</si>
  <si>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</si>
  <si>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</si>
  <si>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</si>
  <si>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</si>
  <si>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</si>
  <si>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</si>
  <si>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</si>
  <si>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</si>
  <si>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</si>
  <si>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</si>
  <si>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</si>
  <si>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</si>
  <si>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</si>
  <si>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</si>
  <si>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</si>
  <si>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</si>
  <si>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</si>
  <si>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</si>
  <si>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</si>
  <si>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</si>
  <si>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</si>
  <si>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</si>
  <si>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</si>
  <si>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</si>
  <si>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</si>
  <si>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</si>
  <si>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</si>
  <si>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</si>
  <si>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</si>
  <si>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</si>
  <si>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</si>
  <si>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</si>
  <si>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</si>
  <si>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</si>
  <si>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</si>
  <si>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</si>
  <si>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</si>
  <si>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</si>
  <si>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</si>
  <si>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</si>
  <si>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</si>
  <si>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</si>
  <si>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</si>
  <si>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</si>
  <si>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</si>
  <si>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</si>
  <si>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</si>
  <si>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</si>
  <si>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</si>
  <si>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</si>
  <si>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</si>
  <si>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</si>
  <si>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</si>
  <si>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</si>
  <si>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</si>
  <si>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</si>
  <si>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</si>
  <si>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</si>
  <si>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</si>
  <si>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</si>
  <si>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</si>
  <si>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</si>
  <si>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</si>
  <si>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</si>
  <si>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</si>
  <si>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</si>
  <si>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</si>
  <si>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</si>
  <si>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</si>
  <si>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</si>
  <si>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</si>
  <si>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</si>
  <si>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</si>
  <si>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</si>
  <si>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</si>
  <si>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</si>
  <si>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</si>
  <si>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</si>
  <si>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</si>
  <si>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</si>
  <si>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</si>
  <si>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</si>
  <si>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</si>
  <si>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</si>
  <si>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</si>
  <si>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</si>
  <si>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</si>
  <si>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</si>
  <si>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</si>
  <si>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</si>
  <si>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</si>
  <si>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</si>
  <si>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</si>
  <si>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</si>
  <si>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</si>
  <si>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</si>
  <si>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</si>
  <si>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</si>
  <si>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</si>
  <si>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</si>
  <si>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</si>
  <si>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</si>
  <si>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</si>
  <si>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</si>
  <si>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</si>
  <si>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</si>
  <si>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</si>
  <si>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</si>
  <si>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</si>
  <si>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</si>
  <si>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</si>
  <si>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</si>
  <si>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</si>
  <si>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</si>
  <si>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</si>
  <si>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</si>
  <si>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</si>
  <si>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</si>
  <si>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</si>
  <si>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</si>
  <si>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</si>
  <si>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</si>
  <si>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</si>
  <si>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</si>
  <si>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</si>
  <si>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</si>
  <si>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</si>
  <si>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</si>
  <si>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</si>
  <si>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</si>
  <si>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</si>
  <si>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</si>
  <si>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</si>
  <si>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</si>
  <si>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</si>
  <si>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</si>
  <si>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</si>
  <si>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</si>
  <si>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</si>
  <si>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</si>
  <si>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</si>
  <si>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</si>
  <si>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</si>
  <si>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</si>
  <si>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</si>
  <si>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</si>
  <si>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</si>
  <si>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</si>
  <si>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</si>
  <si>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</si>
  <si>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</si>
  <si>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</si>
  <si>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</si>
  <si>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</si>
  <si>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</si>
  <si>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</si>
  <si>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</si>
  <si>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</si>
  <si>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</si>
  <si>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</si>
  <si>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</si>
  <si>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</si>
  <si>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</si>
  <si>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</si>
  <si>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</si>
  <si>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</si>
  <si>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</si>
  <si>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</si>
  <si>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</si>
  <si>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</si>
  <si>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</si>
  <si>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</si>
  <si>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</si>
  <si>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</si>
  <si>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</si>
  <si>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</si>
  <si>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</si>
  <si>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</si>
  <si>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</si>
  <si>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</si>
  <si>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</si>
  <si>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</si>
  <si>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</si>
  <si>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</si>
  <si>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</si>
  <si>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</si>
  <si>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</si>
  <si>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</si>
  <si>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</si>
  <si>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</si>
  <si>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</si>
  <si>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</si>
  <si>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</si>
  <si>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</si>
  <si>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</si>
  <si>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</si>
  <si>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</si>
  <si>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</si>
  <si>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</si>
  <si>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</si>
  <si>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</si>
  <si>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</si>
  <si>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</si>
  <si>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</si>
  <si>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</si>
  <si>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</si>
  <si>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</si>
  <si>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</si>
  <si>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</si>
  <si>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</si>
  <si>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</si>
  <si>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</si>
  <si>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</si>
  <si>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</si>
  <si>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</si>
  <si>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</si>
  <si>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</si>
  <si>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</si>
  <si>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</si>
  <si>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</si>
  <si>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</si>
  <si>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</si>
  <si>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</si>
  <si>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</si>
  <si>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</si>
  <si>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</si>
  <si>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</si>
  <si>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</si>
  <si>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</si>
  <si>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</si>
  <si>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</si>
  <si>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</si>
  <si>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</si>
  <si>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</si>
  <si>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</si>
  <si>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</si>
  <si>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</si>
  <si>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</si>
  <si>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</si>
  <si>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</si>
  <si>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</si>
  <si>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</si>
  <si>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</si>
  <si>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</si>
  <si>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</si>
  <si>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</si>
  <si>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</si>
  <si>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</si>
  <si>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</si>
  <si>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</si>
  <si>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</si>
  <si>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</si>
  <si>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</si>
  <si>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</si>
  <si>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</si>
  <si>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</si>
  <si>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</si>
  <si>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</si>
  <si>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</si>
  <si>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</si>
  <si>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</si>
  <si>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</si>
  <si>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</si>
  <si>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</si>
  <si>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</si>
  <si>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</si>
  <si>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</si>
  <si>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</si>
  <si>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</si>
  <si>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</si>
  <si>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</si>
  <si>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</si>
  <si>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</si>
  <si>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</si>
  <si>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</si>
  <si>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</si>
  <si>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</si>
  <si>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</si>
  <si>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</si>
  <si>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</si>
  <si>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</si>
  <si>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</si>
  <si>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</si>
  <si>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</si>
  <si>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</si>
  <si>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</si>
  <si>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</si>
  <si>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</si>
  <si>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</si>
  <si>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</si>
  <si>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</si>
  <si>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</si>
  <si>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</si>
  <si>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</si>
  <si>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</si>
  <si>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</si>
  <si>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</si>
  <si>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</si>
  <si>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</si>
  <si>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</si>
  <si>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</si>
  <si>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</si>
  <si>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</si>
  <si>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</si>
  <si>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</si>
  <si>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</si>
  <si>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</si>
  <si>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</si>
  <si>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</si>
  <si>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</si>
  <si>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</si>
  <si>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</si>
  <si>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</si>
  <si>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</si>
  <si>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</si>
  <si>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</si>
  <si>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</si>
  <si>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</si>
  <si>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</si>
  <si>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</si>
  <si>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</si>
  <si>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</si>
  <si>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</si>
  <si>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</si>
  <si>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</si>
  <si>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</si>
  <si>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</si>
  <si>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</si>
  <si>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</si>
  <si>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</si>
  <si>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</si>
  <si>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</si>
  <si>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</si>
  <si>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</si>
  <si>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</si>
  <si>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</si>
  <si>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</si>
  <si>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</si>
  <si>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</si>
  <si>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</si>
  <si>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</si>
  <si>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</si>
  <si>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</si>
  <si>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</si>
  <si>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</si>
  <si>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</si>
  <si>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</si>
  <si>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</si>
  <si>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</si>
  <si>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</si>
  <si>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</si>
  <si>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</si>
  <si>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</si>
  <si>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</si>
  <si>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</si>
  <si>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</si>
  <si>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</si>
  <si>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</si>
  <si>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</si>
  <si>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</si>
  <si>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</si>
  <si>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</si>
  <si>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</si>
  <si>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</si>
  <si>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</si>
  <si>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</si>
  <si>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</si>
  <si>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</si>
  <si>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</si>
  <si>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</si>
  <si>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</si>
  <si>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</si>
  <si>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</si>
  <si>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</si>
  <si>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</si>
  <si>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</si>
  <si>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</si>
  <si>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</si>
  <si>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</si>
  <si>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</si>
  <si>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</si>
  <si>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</si>
  <si>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</si>
  <si>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</si>
  <si>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</si>
  <si>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</si>
  <si>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</si>
  <si>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</si>
  <si>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</si>
  <si>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</si>
  <si>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</si>
  <si>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</si>
  <si>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</si>
  <si>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</si>
  <si>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</si>
  <si>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</si>
  <si>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</si>
  <si>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</si>
  <si>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</si>
  <si>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</si>
  <si>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</si>
  <si>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</si>
  <si>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</si>
  <si>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</si>
  <si>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</si>
  <si>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</si>
  <si>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</si>
  <si>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</si>
  <si>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</si>
  <si>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</si>
  <si>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</si>
  <si>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</si>
  <si>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</si>
  <si>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</si>
  <si>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</si>
  <si>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</si>
  <si>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</si>
  <si>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</si>
  <si>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</si>
  <si>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</si>
  <si>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</si>
  <si>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</si>
  <si>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</si>
  <si>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</si>
  <si>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</si>
  <si>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</si>
  <si>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</si>
  <si>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</si>
  <si>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</si>
  <si>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</si>
  <si>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</si>
  <si>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</si>
  <si>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</si>
  <si>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</si>
  <si>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</si>
  <si>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</si>
  <si>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</si>
  <si>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</si>
  <si>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</si>
  <si>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</si>
  <si>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</si>
  <si>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</si>
  <si>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</si>
  <si>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</si>
  <si>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</si>
  <si>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</si>
  <si>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</si>
  <si>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</si>
  <si>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</si>
  <si>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</si>
  <si>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</si>
  <si>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</si>
  <si>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</si>
  <si>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</si>
  <si>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</si>
  <si>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</si>
  <si>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</si>
  <si>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</si>
  <si>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</si>
  <si>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</si>
  <si>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</si>
  <si>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</si>
  <si>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</si>
  <si>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</si>
  <si>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</si>
  <si>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</si>
  <si>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</si>
  <si>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</si>
  <si>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</si>
  <si>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</si>
  <si>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</si>
  <si>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</si>
  <si>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</si>
  <si>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</si>
  <si>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</si>
  <si>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</si>
  <si>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</si>
  <si>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</si>
  <si>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</si>
  <si>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</si>
  <si>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</si>
  <si>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</si>
  <si>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</si>
  <si>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</si>
  <si>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</si>
  <si>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</si>
  <si>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</si>
  <si>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</si>
  <si>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</si>
  <si>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</si>
  <si>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</si>
  <si>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</si>
  <si>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</si>
  <si>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</si>
  <si>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</si>
  <si>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</si>
  <si>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</si>
  <si>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</si>
  <si>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</si>
  <si>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</si>
  <si>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</si>
  <si>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</si>
  <si>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</si>
  <si>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</si>
  <si>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</si>
  <si>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</si>
  <si>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</si>
  <si>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</si>
  <si>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</si>
  <si>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</si>
  <si>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</si>
  <si>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</si>
  <si>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</si>
  <si>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</si>
  <si>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</si>
  <si>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</si>
  <si>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</si>
  <si>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</si>
  <si>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</si>
  <si>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</si>
  <si>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</si>
  <si>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</si>
  <si>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</si>
  <si>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</si>
  <si>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</si>
  <si>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</si>
  <si>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</si>
  <si>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</si>
  <si>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</si>
  <si>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</si>
  <si>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</si>
  <si>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</si>
  <si>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</si>
  <si>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</si>
  <si>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</si>
  <si>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</si>
  <si>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</si>
  <si>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</si>
  <si>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</si>
  <si>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</si>
  <si>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</si>
  <si>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</si>
  <si>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</si>
  <si>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</si>
  <si>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</si>
  <si>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</si>
  <si>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</si>
  <si>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</si>
  <si>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</si>
  <si>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</si>
  <si>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</si>
  <si>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</si>
  <si>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</si>
  <si>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</si>
  <si>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</si>
  <si>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</si>
  <si>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</si>
  <si>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</si>
  <si>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</si>
  <si>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</si>
  <si>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</si>
  <si>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</si>
  <si>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</si>
  <si>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</si>
  <si>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</si>
  <si>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</si>
  <si>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</si>
  <si>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</si>
  <si>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</si>
  <si>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</si>
  <si>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</si>
  <si>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</si>
  <si>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</si>
  <si>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</si>
  <si>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</si>
  <si>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</si>
  <si>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</si>
  <si>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</si>
  <si>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</si>
  <si>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</si>
  <si>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</si>
  <si>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</si>
  <si>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</si>
  <si>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</si>
  <si>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</si>
  <si>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</si>
  <si>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</si>
  <si>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</si>
  <si>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</si>
  <si>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</si>
  <si>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</si>
  <si>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</si>
  <si>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</si>
  <si>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</si>
  <si>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</si>
  <si>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</si>
  <si>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</si>
  <si>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</si>
  <si>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</si>
  <si>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</si>
  <si>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</si>
  <si>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</si>
  <si>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</si>
  <si>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</si>
  <si>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</si>
  <si>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</si>
  <si>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</si>
  <si>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</si>
  <si>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</si>
  <si>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</si>
  <si>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</si>
  <si>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</si>
  <si>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</si>
  <si>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</si>
  <si>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</si>
  <si>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</si>
  <si>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</si>
  <si>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</si>
  <si>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</si>
  <si>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</si>
  <si>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</si>
  <si>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</si>
  <si>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</si>
  <si>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</si>
  <si>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</si>
  <si>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</si>
  <si>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</si>
  <si>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</si>
  <si>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</si>
  <si>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</si>
  <si>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</si>
  <si>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</si>
  <si>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</si>
  <si>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</si>
  <si>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</si>
  <si>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</si>
  <si>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</si>
  <si>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</si>
  <si>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</si>
  <si>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</si>
  <si>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</si>
  <si>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</si>
  <si>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</si>
  <si>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</si>
  <si>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</si>
  <si>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</si>
  <si>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</si>
  <si>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</si>
  <si>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</si>
  <si>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</si>
  <si>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</si>
  <si>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</si>
  <si>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</si>
  <si>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</si>
  <si>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</si>
  <si>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</si>
  <si>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</si>
  <si>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</si>
  <si>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</si>
  <si>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</si>
  <si>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</si>
  <si>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</si>
  <si>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</si>
  <si>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</si>
  <si>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</si>
  <si>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</si>
  <si>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</si>
  <si>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</si>
  <si>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</si>
  <si>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</si>
  <si>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</si>
  <si>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</si>
  <si>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</si>
  <si>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</si>
  <si>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</si>
  <si>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</si>
  <si>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</si>
  <si>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</si>
  <si>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</si>
  <si>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</si>
  <si>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</si>
  <si>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</si>
  <si>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</si>
  <si>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</si>
  <si>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</si>
  <si>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</si>
  <si>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</si>
  <si>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</si>
  <si>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</si>
  <si>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</si>
  <si>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</si>
  <si>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</si>
  <si>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</si>
  <si>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</si>
  <si>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</si>
  <si>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</si>
  <si>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</si>
  <si>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</si>
  <si>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</si>
  <si>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</si>
  <si>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</si>
  <si>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</si>
  <si>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</si>
  <si>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</si>
  <si>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</si>
  <si>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</si>
  <si>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</si>
  <si>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</si>
  <si>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</si>
  <si>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</si>
  <si>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</si>
  <si>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</si>
  <si>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</si>
  <si>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</si>
  <si>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</si>
  <si>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</si>
  <si>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</si>
  <si>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</si>
  <si>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</si>
  <si>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</si>
  <si>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</si>
  <si>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</si>
  <si>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</si>
  <si>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</si>
  <si>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</si>
  <si>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</si>
  <si>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</si>
  <si>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</si>
  <si>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</si>
  <si>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</si>
  <si>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</si>
  <si>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</si>
  <si>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</si>
  <si>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</si>
  <si>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</si>
  <si>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</si>
  <si>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</si>
  <si>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</si>
  <si>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</si>
  <si>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</si>
  <si>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</si>
  <si>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</si>
  <si>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</si>
  <si>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</si>
  <si>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</si>
  <si>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</si>
  <si>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</si>
  <si>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</si>
  <si>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</si>
  <si>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</si>
  <si>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</si>
  <si>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</si>
  <si>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</si>
  <si>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</si>
  <si>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</si>
  <si>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</si>
  <si>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</si>
  <si>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</si>
  <si>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</si>
  <si>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</si>
  <si>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</si>
  <si>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</si>
  <si>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</si>
  <si>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</si>
  <si>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</si>
  <si>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</si>
  <si>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</si>
  <si>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</si>
  <si>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</si>
  <si>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</si>
  <si>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</si>
  <si>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</si>
  <si>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</si>
  <si>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</si>
  <si>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</si>
  <si>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</si>
  <si>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</si>
  <si>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</si>
  <si>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</si>
  <si>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</si>
  <si>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</si>
  <si>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</si>
  <si>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</si>
  <si>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</si>
  <si>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</si>
  <si>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</si>
  <si>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</si>
  <si>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</si>
  <si>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</si>
  <si>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</si>
  <si>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</si>
  <si>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</si>
  <si>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</si>
  <si>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</si>
  <si>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</si>
  <si>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</si>
  <si>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</si>
  <si>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</si>
  <si>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</si>
  <si>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</si>
  <si>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</si>
  <si>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</si>
  <si>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</si>
  <si>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</si>
  <si>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</si>
  <si>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</si>
  <si>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</si>
  <si>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</si>
  <si>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</si>
  <si>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</si>
  <si>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</si>
  <si>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</si>
  <si>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</si>
  <si>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</si>
  <si>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</si>
  <si>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</si>
  <si>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</si>
  <si>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</si>
  <si>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</si>
  <si>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</si>
  <si>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</si>
  <si>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</si>
  <si>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</si>
  <si>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</si>
  <si>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</si>
  <si>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</si>
  <si>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</si>
  <si>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</si>
  <si>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</si>
  <si>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</si>
  <si>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</si>
  <si>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</si>
  <si>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</si>
  <si>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</si>
  <si>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</si>
  <si>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</si>
  <si>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</si>
  <si>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</si>
  <si>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</si>
  <si>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</si>
  <si>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</si>
  <si>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</si>
  <si>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</si>
  <si>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</si>
  <si>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</si>
  <si>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</si>
  <si>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</si>
  <si>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</si>
  <si>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</si>
  <si>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</si>
  <si>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</si>
  <si>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</si>
  <si>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</si>
  <si>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</si>
  <si>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</si>
  <si>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</si>
  <si>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</si>
  <si>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</si>
  <si>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</si>
  <si>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</si>
  <si>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</si>
  <si>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</si>
  <si>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</si>
  <si>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</si>
  <si>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</si>
  <si>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</si>
  <si>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</si>
  <si>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</si>
  <si>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</si>
  <si>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</si>
  <si>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</si>
  <si>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</si>
  <si>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</si>
  <si>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</si>
  <si>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</si>
  <si>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</si>
  <si>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</si>
  <si>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</si>
  <si>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</si>
  <si>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</si>
  <si>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</si>
  <si>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</si>
  <si>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</si>
  <si>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</si>
  <si>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</si>
  <si>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</si>
  <si>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</si>
  <si>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</si>
  <si>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</si>
  <si>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</si>
  <si>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</si>
  <si>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</si>
  <si>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</si>
  <si>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</si>
  <si>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</si>
  <si>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</si>
  <si>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</si>
  <si>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</si>
  <si>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</si>
  <si>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</si>
  <si>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</si>
  <si>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</si>
  <si>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</si>
  <si>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</si>
  <si>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</si>
  <si>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</si>
  <si>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</si>
  <si>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</si>
  <si>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</si>
  <si>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</si>
  <si>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</si>
  <si>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</si>
  <si>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</si>
  <si>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</si>
  <si>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</si>
  <si>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</si>
  <si>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</si>
  <si>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</si>
  <si>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</si>
  <si>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</si>
  <si>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</si>
  <si>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</si>
  <si>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</si>
  <si>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</si>
  <si>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</si>
  <si>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</si>
  <si>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</si>
  <si>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</si>
  <si>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</si>
  <si>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</si>
  <si>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</si>
  <si>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</si>
  <si>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</si>
  <si>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</si>
  <si>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</si>
  <si>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</si>
  <si>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</si>
  <si>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</si>
  <si>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</si>
  <si>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</si>
  <si>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</si>
  <si>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</si>
  <si>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</si>
  <si>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</si>
  <si>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</si>
  <si>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</si>
  <si>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</si>
  <si>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</si>
  <si>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</si>
  <si>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</si>
  <si>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</si>
  <si>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</si>
  <si>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</si>
  <si>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</si>
  <si>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</si>
  <si>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</si>
  <si>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</si>
  <si>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</si>
  <si>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</si>
  <si>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</si>
  <si>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</si>
  <si>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</si>
  <si>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</si>
  <si>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</si>
  <si>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</si>
  <si>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</si>
  <si>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</si>
  <si>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</si>
  <si>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</si>
  <si>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</si>
  <si>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</si>
  <si>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</si>
  <si>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</si>
  <si>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</si>
  <si>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</si>
  <si>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</si>
  <si>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</si>
  <si>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</si>
  <si>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</si>
  <si>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</si>
  <si>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</si>
  <si>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</si>
  <si>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</si>
  <si>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</si>
  <si>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</si>
  <si>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</si>
  <si>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</si>
  <si>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</si>
  <si>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</si>
  <si>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</si>
  <si>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</si>
  <si>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</si>
  <si>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</si>
  <si>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</si>
  <si>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</si>
  <si>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</si>
  <si>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</si>
  <si>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</si>
  <si>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</si>
  <si>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</si>
  <si>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</si>
  <si>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</si>
  <si>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</si>
  <si>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</si>
  <si>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</si>
  <si>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</si>
  <si>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</si>
  <si>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</si>
  <si>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</si>
  <si>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</si>
  <si>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</si>
  <si>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</si>
  <si>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</si>
  <si>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</si>
  <si>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</si>
  <si>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</si>
  <si>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</si>
  <si>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</si>
  <si>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</si>
  <si>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</si>
  <si>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</si>
  <si>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</si>
  <si>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</si>
  <si>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</si>
  <si>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</si>
  <si>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</si>
  <si>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</si>
  <si>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</si>
  <si>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</si>
  <si>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</si>
  <si>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</si>
  <si>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</si>
  <si>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</si>
  <si>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</si>
  <si>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</si>
  <si>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</si>
  <si>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</si>
  <si>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</si>
  <si>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</si>
  <si>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</si>
  <si>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</si>
  <si>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</si>
  <si>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</si>
  <si>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</si>
  <si>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</si>
  <si>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</si>
  <si>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</si>
  <si>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</si>
  <si>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</si>
  <si>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</si>
  <si>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</si>
  <si>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</si>
  <si>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</si>
  <si>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</si>
  <si>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</si>
  <si>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</si>
  <si>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</si>
  <si>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</si>
  <si>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</si>
  <si>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</si>
  <si>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</si>
  <si>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</si>
  <si>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</si>
  <si>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</si>
  <si>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</si>
  <si>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</si>
  <si>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</si>
  <si>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</si>
  <si>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</si>
  <si>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</si>
  <si>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</si>
  <si>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</si>
  <si>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</si>
  <si>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</si>
  <si>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</si>
  <si>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</si>
  <si>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</si>
  <si>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</si>
  <si>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</si>
  <si>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</si>
  <si>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</si>
  <si>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</si>
  <si>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</si>
  <si>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</si>
  <si>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</si>
  <si>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</si>
  <si>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</si>
  <si>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</si>
  <si>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</si>
  <si>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</si>
  <si>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</si>
  <si>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</si>
  <si>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</si>
  <si>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</si>
  <si>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</si>
  <si>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</si>
  <si>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</si>
  <si>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</si>
  <si>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</si>
  <si>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</si>
  <si>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</si>
  <si>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</si>
  <si>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</si>
  <si>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</si>
  <si>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</si>
  <si>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</si>
  <si>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</si>
  <si>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</si>
  <si>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</si>
  <si>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</si>
  <si>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</si>
  <si>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</si>
  <si>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</si>
  <si>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</si>
  <si>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</si>
  <si>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</si>
  <si>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</si>
  <si>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</si>
  <si>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</si>
  <si>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</si>
  <si>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</si>
  <si>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</si>
  <si>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</si>
  <si>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</si>
  <si>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</si>
  <si>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</si>
  <si>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</si>
  <si>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</si>
  <si>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</si>
  <si>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</si>
  <si>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</si>
  <si>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</si>
  <si>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</si>
  <si>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</si>
  <si>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</si>
  <si>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</si>
  <si>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</si>
  <si>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</si>
  <si>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</si>
  <si>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</si>
  <si>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</si>
  <si>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</si>
  <si>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</si>
  <si>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</si>
  <si>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</si>
  <si>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</si>
  <si>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</si>
  <si>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</si>
  <si>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</si>
  <si>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</si>
  <si>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</si>
  <si>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</si>
  <si>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</si>
  <si>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</si>
  <si>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</si>
  <si>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</si>
  <si>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</si>
  <si>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</si>
  <si>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</si>
  <si>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</si>
  <si>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</si>
  <si>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</si>
  <si>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</si>
  <si>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</si>
  <si>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</si>
  <si>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</si>
  <si>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</si>
  <si>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</si>
  <si>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</si>
  <si>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</si>
  <si>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</si>
  <si>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</si>
  <si>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</si>
  <si>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</si>
  <si>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</si>
  <si>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</si>
  <si>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</si>
  <si>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</si>
  <si>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</si>
  <si>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</si>
  <si>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</si>
  <si>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</si>
  <si>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</si>
  <si>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</si>
  <si>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</si>
  <si>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</si>
  <si>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</si>
  <si>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</si>
  <si>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</si>
  <si>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</si>
  <si>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</si>
  <si>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</si>
  <si>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</si>
  <si>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</si>
  <si>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</si>
  <si>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</si>
  <si>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</si>
  <si>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</si>
  <si>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</si>
  <si>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</si>
  <si>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</si>
  <si>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</si>
  <si>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</si>
  <si>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</si>
  <si>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</si>
  <si>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</si>
  <si>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</si>
  <si>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</si>
  <si>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</si>
  <si>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</si>
  <si>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</si>
  <si>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</si>
  <si>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</si>
  <si>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</si>
  <si>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</si>
  <si>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</si>
  <si>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</si>
  <si>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</si>
  <si>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</si>
  <si>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</si>
  <si>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</si>
  <si>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</si>
  <si>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</si>
  <si>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</si>
  <si>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</si>
  <si>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</si>
  <si>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</si>
  <si>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</si>
  <si>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</si>
  <si>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</si>
  <si>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</si>
  <si>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</si>
  <si>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</si>
  <si>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</si>
  <si>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</si>
  <si>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</si>
  <si>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</si>
  <si>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</si>
  <si>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</si>
  <si>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</si>
  <si>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</si>
  <si>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</si>
  <si>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</si>
  <si>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</si>
  <si>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</si>
  <si>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</si>
  <si>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</si>
  <si>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</si>
  <si>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</si>
  <si>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</si>
  <si>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</si>
  <si>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</si>
  <si>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</si>
  <si>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</si>
  <si>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</si>
  <si>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</si>
  <si>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</si>
  <si>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</si>
  <si>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</si>
  <si>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</si>
  <si>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</si>
  <si>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</si>
  <si>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</si>
  <si>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</si>
  <si>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</si>
  <si>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</si>
  <si>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</si>
  <si>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</si>
  <si>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</si>
  <si>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</si>
  <si>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</si>
  <si>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</si>
  <si>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</si>
  <si>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</si>
  <si>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</si>
  <si>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</si>
  <si>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</si>
  <si>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</si>
  <si>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</si>
  <si>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</si>
  <si>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</si>
  <si>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</si>
  <si>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</si>
  <si>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</si>
  <si>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</si>
  <si>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</si>
  <si>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</si>
  <si>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</si>
  <si>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</si>
  <si>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</si>
  <si>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</si>
  <si>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</si>
  <si>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</si>
  <si>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</si>
  <si>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</si>
  <si>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</si>
  <si>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</si>
  <si>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</si>
  <si>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</si>
  <si>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</si>
  <si>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</si>
  <si>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</si>
  <si>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</si>
  <si>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</si>
  <si>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</si>
  <si>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</si>
  <si>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</si>
  <si>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</si>
  <si>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</si>
  <si>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</si>
  <si>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</si>
  <si>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</si>
  <si>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</si>
  <si>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</si>
  <si>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</si>
  <si>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</si>
  <si>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</si>
  <si>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</si>
  <si>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</si>
  <si>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</si>
  <si>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</si>
  <si>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</si>
  <si>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</si>
  <si>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</si>
  <si>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</si>
  <si>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</si>
  <si>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</si>
  <si>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</si>
  <si>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</si>
  <si>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</si>
  <si>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</si>
  <si>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</si>
  <si>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</si>
  <si>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</si>
  <si>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</si>
  <si>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</si>
  <si>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</si>
  <si>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</si>
  <si>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</si>
  <si>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</si>
  <si>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</si>
  <si>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</si>
  <si>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</si>
  <si>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</si>
  <si>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</si>
  <si>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</si>
  <si>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</si>
  <si>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</si>
  <si>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</si>
  <si>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</si>
  <si>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</si>
  <si>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</si>
  <si>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</si>
  <si>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</si>
  <si>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</si>
  <si>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</si>
  <si>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</si>
  <si>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</si>
  <si>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</si>
  <si>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</si>
  <si>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</si>
  <si>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</si>
  <si>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</si>
  <si>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</si>
  <si>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</si>
  <si>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</si>
  <si>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</si>
  <si>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</si>
  <si>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</si>
  <si>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</si>
  <si>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</si>
  <si>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</si>
  <si>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</si>
  <si>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</si>
  <si>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</si>
  <si>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</si>
  <si>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</si>
  <si>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</si>
  <si>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</si>
  <si>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</si>
  <si>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</si>
  <si>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</si>
  <si>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</si>
  <si>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</si>
  <si>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</si>
  <si>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</si>
  <si>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</si>
  <si>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</si>
  <si>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</si>
  <si>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</si>
  <si>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</si>
  <si>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</si>
  <si>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</si>
  <si>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</si>
  <si>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</si>
  <si>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</si>
  <si>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</si>
  <si>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</si>
  <si>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</si>
  <si>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</si>
  <si>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</si>
  <si>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</si>
  <si>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</si>
  <si>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</si>
  <si>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</si>
  <si>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</si>
  <si>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</si>
  <si>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</si>
  <si>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</si>
  <si>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</si>
  <si>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</si>
  <si>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</si>
  <si>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</si>
  <si>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</si>
  <si>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</si>
  <si>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</si>
  <si>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</si>
  <si>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</si>
  <si>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</si>
  <si>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</si>
  <si>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</si>
  <si>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</si>
  <si>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</si>
  <si>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</si>
  <si>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</si>
  <si>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</si>
  <si>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</si>
  <si>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</si>
  <si>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</si>
  <si>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</si>
  <si>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</si>
  <si>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</si>
  <si>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</si>
  <si>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</si>
  <si>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</si>
  <si>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</si>
  <si>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</si>
  <si>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</si>
  <si>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</si>
  <si>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</si>
  <si>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</si>
  <si>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</si>
  <si>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</si>
  <si>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</si>
  <si>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</si>
  <si>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</si>
  <si>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</si>
  <si>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</si>
  <si>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</si>
  <si>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</si>
  <si>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</si>
  <si>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</si>
  <si>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</si>
  <si>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</si>
  <si>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</si>
  <si>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</si>
  <si>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</si>
  <si>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</si>
  <si>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</si>
  <si>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</si>
  <si>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</si>
  <si>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</si>
  <si>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</si>
  <si>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</si>
  <si>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</si>
  <si>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</si>
  <si>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</si>
  <si>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</si>
  <si>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</si>
  <si>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</si>
  <si>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</si>
  <si>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</si>
  <si>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</si>
  <si>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</si>
  <si>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</si>
  <si>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</si>
  <si>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</si>
  <si>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</si>
  <si>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</si>
  <si>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</si>
  <si>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</si>
  <si>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</si>
  <si>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</si>
  <si>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</si>
  <si>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</si>
  <si>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</si>
  <si>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</si>
  <si>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</si>
  <si>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</si>
  <si>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</si>
  <si>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</si>
  <si>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</si>
  <si>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</si>
  <si>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</si>
  <si>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</si>
  <si>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</si>
  <si>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</si>
  <si>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</si>
  <si>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</si>
  <si>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</si>
  <si>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</si>
  <si>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</si>
  <si>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</si>
  <si>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</si>
  <si>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</si>
  <si>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</si>
  <si>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</si>
  <si>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</si>
  <si>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</si>
  <si>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</si>
  <si>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</si>
  <si>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</si>
  <si>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</si>
  <si>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</si>
  <si>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</si>
  <si>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</si>
  <si>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</si>
  <si>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</si>
  <si>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</si>
  <si>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</si>
  <si>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</si>
  <si>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</si>
  <si>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</si>
  <si>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</si>
  <si>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</si>
  <si>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</si>
  <si>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</si>
  <si>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</si>
  <si>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</si>
  <si>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</si>
  <si>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</si>
  <si>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</si>
  <si>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</si>
  <si>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</si>
  <si>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</si>
  <si>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</si>
  <si>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</si>
  <si>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</si>
  <si>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</si>
  <si>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</si>
  <si>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</si>
  <si>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</si>
  <si>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</si>
  <si>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</si>
  <si>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</si>
  <si>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</si>
  <si>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</si>
  <si>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</si>
  <si>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</si>
  <si>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</si>
  <si>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</si>
  <si>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</si>
  <si>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</si>
  <si>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</si>
  <si>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</si>
  <si>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</si>
  <si>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</si>
  <si>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</si>
  <si>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</si>
  <si>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</si>
  <si>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</si>
  <si>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</si>
  <si>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</si>
  <si>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</si>
  <si>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</si>
  <si>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</si>
  <si>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</si>
  <si>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</si>
  <si>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</si>
  <si>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</si>
  <si>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</si>
  <si>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</si>
  <si>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</si>
  <si>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</si>
  <si>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</si>
  <si>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</si>
  <si>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</si>
  <si>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</si>
  <si>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</si>
  <si>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</si>
  <si>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</si>
  <si>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</si>
  <si>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</si>
  <si>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</si>
  <si>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</si>
  <si>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</si>
  <si>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</si>
  <si>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</si>
  <si>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</si>
  <si>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</si>
  <si>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</si>
  <si>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</si>
  <si>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</si>
  <si>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</si>
  <si>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</si>
  <si>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</si>
  <si>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</si>
  <si>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</si>
  <si>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</si>
  <si>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</si>
  <si>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</si>
  <si>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</si>
  <si>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</si>
  <si>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</si>
  <si>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</si>
  <si>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</si>
  <si>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</si>
  <si>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</si>
  <si>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</si>
  <si>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</si>
  <si>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</si>
  <si>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</si>
  <si>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</si>
  <si>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</si>
  <si>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</si>
  <si>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</si>
  <si>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</si>
  <si>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</si>
  <si>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</si>
  <si>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</si>
  <si>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</si>
  <si>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</si>
  <si>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</si>
  <si>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</si>
  <si>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</si>
  <si>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</si>
  <si>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</si>
  <si>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</si>
  <si>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</si>
  <si>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</si>
  <si>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</si>
  <si>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</si>
  <si>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</si>
  <si>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</si>
  <si>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</si>
  <si>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</si>
  <si>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</si>
  <si>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</si>
  <si>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</si>
  <si>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</si>
  <si>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</si>
  <si>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</si>
  <si>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</si>
  <si>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</si>
  <si>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</si>
  <si>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</si>
  <si>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</si>
  <si>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</si>
  <si>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</si>
  <si>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</si>
  <si>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</si>
  <si>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</si>
  <si>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</si>
  <si>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</si>
  <si>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</si>
  <si>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</si>
  <si>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</si>
  <si>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</si>
  <si>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</si>
  <si>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</si>
  <si>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</si>
  <si>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</si>
  <si>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</si>
  <si>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</si>
  <si>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</si>
  <si>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</si>
  <si>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</si>
  <si>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</si>
  <si>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</si>
  <si>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</si>
  <si>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</si>
  <si>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</si>
  <si>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</si>
  <si>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</si>
  <si>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</si>
  <si>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</si>
  <si>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</si>
  <si>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</si>
  <si>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</si>
  <si>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</si>
  <si>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</si>
  <si>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</si>
  <si>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</si>
  <si>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</si>
  <si>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</si>
  <si>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</si>
  <si>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</si>
  <si>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</si>
  <si>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</si>
  <si>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</si>
  <si>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</si>
  <si>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</si>
  <si>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</si>
  <si>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</si>
  <si>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</si>
  <si>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</si>
  <si>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</si>
  <si>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</si>
  <si>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</si>
  <si>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</si>
  <si>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</si>
  <si>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</si>
  <si>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</si>
  <si>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</si>
  <si>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</si>
  <si>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</si>
  <si>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</si>
  <si>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</si>
  <si>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</si>
  <si>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</si>
  <si>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</si>
  <si>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</si>
  <si>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</si>
  <si>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</si>
  <si>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</si>
  <si>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</si>
  <si>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</si>
  <si>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</si>
  <si>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</si>
  <si>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</si>
  <si>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</si>
  <si>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</si>
  <si>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</si>
  <si>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</si>
  <si>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</si>
  <si>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</si>
  <si>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</si>
  <si>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</si>
  <si>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</si>
  <si>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</si>
  <si>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</si>
  <si>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</si>
  <si>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</si>
  <si>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</si>
  <si>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</si>
  <si>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</si>
  <si>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</si>
  <si>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</si>
  <si>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</si>
  <si>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</si>
  <si>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</si>
  <si>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</si>
  <si>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</si>
  <si>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</si>
  <si>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</si>
  <si>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</si>
  <si>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</si>
  <si>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</si>
  <si>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</si>
  <si>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</si>
  <si>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</si>
  <si>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</si>
  <si>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</si>
  <si>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</si>
  <si>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</si>
  <si>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</si>
  <si>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</si>
  <si>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</si>
  <si>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</si>
  <si>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</si>
  <si>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</si>
  <si>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</si>
  <si>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</si>
  <si>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</si>
  <si>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</si>
  <si>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</si>
  <si>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</si>
  <si>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</si>
  <si>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</si>
  <si>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</si>
  <si>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</si>
  <si>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</si>
  <si>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</si>
  <si>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</si>
  <si>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</si>
  <si>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</si>
  <si>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</si>
  <si>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</si>
  <si>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</si>
  <si>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</si>
  <si>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</si>
  <si>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</si>
  <si>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</si>
  <si>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</si>
  <si>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</si>
  <si>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</si>
  <si>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</si>
  <si>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</si>
  <si>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</si>
  <si>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</si>
  <si>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</si>
  <si>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</si>
  <si>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</si>
  <si>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</si>
  <si>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</si>
  <si>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</si>
  <si>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</si>
  <si>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</si>
  <si>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</si>
  <si>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</si>
  <si>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</si>
  <si>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</si>
  <si>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</si>
  <si>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</si>
  <si>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</si>
  <si>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</si>
  <si>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</si>
  <si>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</si>
  <si>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</si>
  <si>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</si>
  <si>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</si>
  <si>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</si>
  <si>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</si>
  <si>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</si>
  <si>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</si>
  <si>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</si>
  <si>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</si>
  <si>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</si>
  <si>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</si>
  <si>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</si>
  <si>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</si>
  <si>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</si>
  <si>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</si>
  <si>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</si>
  <si>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</si>
  <si>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</si>
  <si>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</si>
  <si>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</si>
  <si>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</si>
  <si>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</si>
  <si>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</si>
  <si>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</si>
  <si>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</si>
  <si>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</si>
  <si>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</si>
  <si>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</si>
  <si>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</si>
  <si>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</si>
  <si>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</si>
  <si>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</si>
  <si>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</si>
  <si>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</si>
  <si>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</si>
  <si>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</si>
  <si>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</si>
  <si>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</si>
  <si>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</si>
  <si>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</si>
  <si>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</si>
  <si>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</si>
  <si>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</si>
  <si>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</si>
  <si>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</si>
  <si>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</si>
  <si>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</si>
  <si>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</si>
  <si>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</si>
  <si>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</si>
  <si>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</si>
  <si>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</si>
  <si>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</si>
  <si>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</si>
  <si>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</si>
  <si>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</si>
  <si>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</si>
  <si>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</si>
  <si>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</si>
  <si>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</si>
  <si>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</si>
  <si>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</si>
  <si>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</si>
  <si>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</si>
  <si>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</si>
  <si>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</si>
  <si>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</si>
  <si>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</si>
  <si>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</si>
  <si>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</si>
  <si>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</si>
  <si>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</si>
  <si>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</si>
  <si>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</si>
  <si>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</si>
  <si>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</si>
  <si>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</si>
  <si>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</si>
  <si>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</si>
  <si>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</si>
  <si>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</si>
  <si>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</si>
  <si>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</si>
  <si>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</si>
  <si>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</si>
  <si>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</si>
  <si>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</si>
  <si>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</si>
  <si>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</si>
  <si>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</si>
  <si>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</si>
  <si>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</si>
  <si>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</si>
  <si>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</si>
  <si>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</si>
  <si>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</si>
  <si>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</si>
  <si>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</si>
  <si>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</si>
  <si>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</si>
  <si>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</si>
  <si>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</si>
  <si>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</si>
  <si>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</si>
  <si>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</si>
  <si>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</si>
  <si>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</si>
  <si>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</si>
  <si>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</si>
  <si>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</si>
  <si>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</si>
  <si>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</si>
  <si>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</si>
  <si>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</si>
  <si>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</si>
  <si>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</si>
  <si>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</si>
  <si>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</si>
  <si>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</si>
  <si>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</si>
  <si>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</si>
  <si>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</si>
  <si>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</si>
  <si>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</si>
  <si>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</si>
  <si>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</si>
  <si>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</si>
  <si>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</si>
  <si>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</si>
  <si>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</si>
  <si>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</si>
  <si>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</si>
  <si>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</si>
  <si>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</si>
  <si>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</si>
  <si>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</si>
  <si>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</si>
  <si>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</si>
  <si>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</si>
  <si>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</si>
  <si>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</si>
  <si>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</si>
  <si>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</si>
  <si>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</si>
  <si>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</si>
  <si>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</si>
  <si>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</si>
  <si>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</si>
  <si>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</si>
  <si>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</si>
  <si>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</si>
  <si>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</si>
  <si>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</si>
  <si>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</si>
  <si>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</si>
  <si>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</si>
  <si>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</si>
  <si>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</si>
  <si>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</si>
  <si>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</si>
  <si>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</si>
  <si>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</si>
  <si>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</si>
  <si>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</si>
  <si>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</si>
  <si>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</si>
  <si>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</si>
  <si>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</si>
  <si>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</si>
  <si>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</si>
  <si>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</si>
  <si>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</si>
  <si>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</si>
  <si>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</si>
  <si>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</si>
  <si>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</si>
  <si>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</si>
  <si>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</si>
  <si>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</si>
  <si>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</si>
  <si>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</si>
  <si>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</si>
  <si>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</si>
  <si>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</si>
  <si>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</si>
  <si>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</si>
  <si>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</si>
  <si>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</si>
  <si>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</si>
  <si>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</si>
  <si>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</si>
  <si>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</si>
  <si>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</si>
  <si>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</si>
  <si>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</si>
  <si>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</si>
  <si>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</si>
  <si>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</si>
  <si>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</si>
  <si>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</si>
  <si>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</si>
  <si>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</si>
  <si>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</si>
  <si>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</si>
  <si>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</si>
  <si>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</si>
  <si>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</si>
  <si>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</si>
  <si>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</si>
  <si>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</si>
  <si>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</si>
  <si>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</si>
  <si>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</si>
  <si>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</si>
  <si>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</si>
  <si>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</si>
  <si>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</si>
  <si>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</si>
  <si>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</si>
  <si>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</si>
  <si>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</si>
  <si>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</si>
  <si>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</si>
  <si>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</si>
  <si>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</si>
  <si>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</si>
  <si>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</si>
  <si>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</si>
  <si>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</si>
  <si>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</si>
  <si>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</si>
  <si>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</si>
  <si>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</si>
  <si>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</si>
  <si>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</si>
  <si>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</si>
  <si>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</si>
  <si>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</si>
  <si>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</si>
  <si>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</si>
  <si>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</si>
  <si>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</si>
  <si>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</si>
  <si>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</si>
  <si>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</si>
  <si>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</si>
  <si>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</si>
  <si>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</si>
  <si>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</si>
  <si>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</si>
  <si>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</si>
  <si>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</si>
  <si>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</si>
  <si>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</si>
  <si>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</si>
  <si>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</si>
  <si>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</si>
  <si>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</si>
  <si>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</si>
  <si>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</si>
  <si>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</si>
  <si>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</si>
  <si>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</si>
  <si>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</si>
  <si>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</si>
  <si>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</si>
  <si>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</si>
  <si>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</si>
  <si>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</si>
  <si>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</si>
  <si>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</si>
  <si>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</si>
  <si>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</si>
  <si>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</si>
  <si>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</si>
  <si>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</si>
  <si>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</si>
  <si>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</si>
  <si>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</si>
  <si>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</si>
  <si>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</si>
  <si>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</si>
  <si>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</si>
  <si>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</si>
  <si>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</si>
  <si>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</si>
  <si>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</si>
  <si>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</si>
  <si>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</si>
  <si>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</si>
  <si>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</si>
  <si>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</si>
  <si>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</si>
  <si>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</si>
  <si>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</si>
  <si>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</si>
  <si>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</si>
  <si>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</si>
  <si>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</si>
  <si>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</si>
  <si>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</si>
  <si>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</si>
  <si>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</si>
  <si>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</si>
  <si>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</si>
  <si>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</si>
  <si>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</si>
  <si>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</si>
  <si>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</si>
  <si>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</si>
  <si>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</si>
  <si>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</si>
  <si>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</si>
  <si>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</si>
  <si>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</si>
  <si>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</si>
  <si>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</si>
  <si>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</si>
  <si>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</si>
  <si>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</si>
  <si>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</si>
  <si>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</si>
  <si>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</si>
  <si>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</si>
  <si>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</si>
  <si>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</si>
  <si>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</si>
  <si>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</si>
  <si>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</si>
  <si>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</si>
  <si>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</si>
  <si>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</si>
  <si>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</si>
  <si>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</si>
  <si>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</si>
  <si>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</si>
  <si>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</si>
  <si>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</si>
  <si>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</si>
  <si>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</si>
  <si>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</si>
  <si>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</si>
  <si>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</si>
  <si>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</si>
  <si>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</si>
  <si>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</si>
  <si>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</si>
  <si>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</si>
  <si>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</si>
  <si>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</si>
  <si>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</si>
  <si>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</si>
  <si>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</si>
  <si>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</si>
  <si>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</si>
  <si>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</si>
  <si>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</si>
  <si>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</si>
  <si>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</si>
  <si>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</si>
  <si>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</si>
  <si>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</si>
  <si>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</si>
  <si>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</si>
  <si>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</si>
  <si>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</si>
  <si>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</si>
  <si>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</si>
  <si>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</si>
  <si>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</si>
  <si>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</si>
  <si>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</si>
  <si>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</si>
  <si>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</si>
  <si>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</si>
  <si>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</si>
  <si>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</si>
  <si>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</si>
  <si>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</si>
  <si>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</si>
  <si>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</si>
  <si>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</si>
  <si>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</si>
  <si>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</si>
  <si>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</si>
  <si>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</si>
  <si>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</si>
  <si>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</si>
  <si>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</si>
  <si>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</si>
  <si>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</si>
  <si>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</si>
  <si>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</si>
  <si>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</si>
  <si>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</si>
  <si>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</si>
  <si>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</si>
  <si>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</si>
  <si>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</si>
  <si>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</si>
  <si>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</si>
  <si>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</si>
  <si>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</si>
  <si>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</si>
  <si>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</si>
  <si>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</si>
  <si>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</si>
  <si>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</si>
  <si>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</si>
  <si>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</si>
  <si>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</si>
  <si>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</si>
  <si>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</si>
  <si>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</si>
  <si>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</si>
  <si>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</si>
  <si>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</si>
  <si>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</si>
  <si>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</si>
  <si>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</si>
  <si>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</si>
  <si>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</si>
  <si>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</si>
  <si>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</si>
  <si>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</si>
  <si>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</si>
  <si>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</si>
  <si>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</si>
  <si>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</si>
  <si>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</si>
  <si>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</si>
  <si>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</si>
  <si>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</si>
  <si>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</si>
  <si>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</si>
  <si>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</si>
  <si>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</si>
  <si>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</si>
  <si>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</si>
  <si>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</si>
  <si>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</si>
  <si>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</si>
  <si>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</si>
  <si>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</si>
  <si>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</si>
  <si>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</si>
  <si>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</si>
  <si>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</si>
  <si>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</si>
  <si>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</si>
  <si>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</si>
  <si>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</si>
  <si>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</si>
  <si>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</si>
  <si>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</si>
  <si>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</si>
  <si>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</si>
  <si>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</si>
  <si>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</si>
  <si>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</si>
  <si>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</si>
  <si>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</si>
  <si>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</si>
  <si>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</si>
  <si>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</si>
  <si>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</si>
  <si>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</si>
  <si>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</si>
  <si>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</si>
  <si>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</si>
  <si>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</si>
  <si>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</si>
  <si>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</si>
  <si>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</si>
  <si>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</si>
  <si>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</si>
  <si>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</si>
  <si>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</si>
  <si>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</si>
  <si>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</si>
  <si>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</si>
  <si>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</si>
  <si>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</si>
  <si>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</si>
  <si>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</si>
  <si>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</si>
  <si>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</si>
  <si>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</si>
  <si>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</si>
  <si>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</si>
  <si>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</si>
  <si>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</si>
  <si>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</si>
  <si>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</si>
  <si>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</si>
  <si>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</si>
  <si>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</si>
  <si>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</si>
  <si>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</si>
  <si>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</si>
  <si>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</si>
  <si>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</si>
  <si>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</si>
  <si>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</si>
  <si>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</si>
  <si>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</si>
  <si>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</si>
  <si>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</si>
  <si>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</si>
  <si>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</si>
  <si>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</si>
  <si>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</si>
  <si>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</si>
  <si>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</si>
  <si>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</si>
  <si>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</si>
  <si>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</si>
  <si>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</si>
  <si>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</si>
  <si>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</si>
  <si>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</si>
  <si>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</si>
  <si>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</si>
  <si>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</si>
  <si>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</si>
  <si>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</si>
  <si>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</si>
  <si>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</si>
  <si>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</si>
  <si>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</si>
  <si>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</si>
  <si>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</si>
  <si>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</si>
  <si>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</si>
  <si>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</si>
  <si>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</si>
  <si>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</si>
  <si>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</si>
  <si>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</si>
  <si>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</si>
  <si>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</si>
  <si>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</si>
  <si>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</si>
  <si>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</si>
  <si>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</si>
  <si>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</si>
  <si>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</si>
  <si>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</si>
  <si>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</si>
  <si>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</si>
  <si>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</si>
  <si>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</si>
  <si>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</si>
  <si>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</si>
  <si>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</si>
  <si>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</si>
  <si>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</si>
  <si>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</si>
  <si>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</si>
  <si>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</si>
  <si>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</si>
  <si>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</si>
  <si>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</si>
  <si>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</si>
  <si>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</si>
  <si>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</si>
  <si>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</si>
  <si>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</si>
  <si>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</si>
  <si>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</si>
  <si>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</si>
  <si>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</si>
  <si>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</si>
  <si>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</si>
  <si>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</si>
  <si>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</si>
  <si>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</si>
  <si>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</si>
  <si>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</si>
  <si>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</si>
  <si>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</si>
  <si>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</si>
  <si>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</si>
  <si>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</si>
  <si>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</si>
  <si>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</si>
  <si>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</si>
  <si>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</si>
  <si>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</si>
  <si>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</si>
  <si>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</si>
  <si>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</si>
  <si>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</si>
  <si>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</si>
  <si>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</si>
  <si>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</si>
  <si>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</si>
  <si>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</si>
  <si>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</si>
  <si>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</si>
  <si>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</si>
  <si>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</si>
  <si>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</si>
  <si>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</si>
  <si>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</si>
  <si>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</si>
  <si>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</si>
  <si>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</si>
  <si>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</si>
  <si>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</si>
  <si>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</si>
  <si>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</si>
  <si>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</si>
  <si>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</si>
  <si>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</si>
  <si>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</si>
  <si>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</si>
  <si>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</si>
  <si>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</si>
  <si>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</si>
  <si>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</si>
  <si>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</si>
  <si>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</si>
  <si>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</si>
  <si>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</si>
  <si>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</si>
  <si>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</si>
  <si>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</si>
  <si>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</si>
  <si>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</si>
  <si>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</si>
  <si>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</si>
  <si>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</si>
  <si>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</si>
  <si>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</si>
  <si>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</si>
  <si>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</si>
  <si>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</si>
  <si>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</si>
  <si>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</si>
  <si>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</si>
  <si>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</si>
  <si>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</si>
  <si>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</si>
  <si>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</si>
  <si>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</si>
  <si>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</si>
  <si>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</si>
  <si>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</si>
  <si>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</si>
  <si>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</si>
  <si>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</si>
  <si>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</si>
  <si>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</si>
  <si>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</si>
  <si>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</si>
  <si>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</si>
  <si>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</si>
  <si>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</si>
  <si>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</si>
  <si>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</si>
  <si>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</si>
  <si>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</si>
  <si>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</si>
  <si>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</si>
  <si>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</si>
  <si>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</si>
  <si>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</si>
  <si>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</si>
  <si>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</si>
  <si>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</si>
  <si>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</si>
  <si>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</si>
  <si>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</si>
  <si>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</si>
  <si>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</si>
  <si>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</si>
  <si>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</si>
  <si>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</si>
  <si>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</si>
  <si>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</si>
  <si>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</si>
  <si>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</si>
  <si>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</si>
  <si>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</si>
  <si>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</si>
  <si>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</si>
  <si>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</si>
  <si>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</si>
  <si>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</si>
  <si>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</si>
  <si>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</si>
  <si>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</si>
  <si>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</si>
  <si>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</si>
  <si>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</si>
  <si>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</si>
  <si>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</si>
  <si>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</si>
  <si>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</si>
  <si>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</si>
  <si>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</si>
  <si>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</si>
  <si>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</si>
  <si>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</si>
  <si>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</si>
  <si>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</si>
  <si>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</si>
  <si>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</si>
  <si>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</si>
  <si>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</si>
  <si>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</si>
  <si>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</si>
  <si>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</si>
  <si>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</si>
  <si>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</si>
  <si>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</si>
  <si>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</si>
  <si>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</si>
  <si>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</si>
  <si>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</si>
  <si>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</si>
  <si>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</si>
  <si>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</si>
  <si>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</si>
  <si>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</si>
  <si>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</si>
  <si>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</si>
  <si>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</si>
  <si>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</si>
  <si>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</si>
  <si>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</si>
  <si>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</si>
  <si>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</si>
  <si>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</si>
  <si>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</si>
  <si>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</si>
  <si>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</si>
  <si>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</si>
  <si>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</si>
  <si>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</si>
  <si>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</si>
  <si>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</si>
  <si>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</si>
  <si>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</si>
  <si>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</si>
  <si>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</si>
  <si>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</si>
  <si>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</si>
  <si>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</si>
  <si>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</si>
  <si>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</si>
  <si>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</si>
  <si>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</si>
  <si>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</si>
  <si>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</si>
  <si>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</si>
  <si>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</si>
  <si>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</si>
  <si>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</si>
  <si>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</si>
  <si>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</si>
  <si>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</si>
  <si>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</si>
  <si>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</si>
  <si>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</si>
  <si>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</si>
  <si>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</si>
  <si>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</si>
  <si>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</si>
  <si>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</si>
  <si>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</si>
  <si>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</si>
  <si>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</si>
  <si>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</si>
  <si>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</si>
  <si>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</si>
  <si>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</si>
  <si>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</si>
  <si>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</si>
  <si>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</si>
  <si>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</si>
  <si>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</si>
  <si>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</si>
  <si>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</si>
  <si>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</si>
  <si>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</si>
  <si>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</si>
  <si>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</si>
  <si>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</si>
  <si>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</si>
  <si>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</si>
  <si>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</si>
  <si>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</si>
  <si>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</si>
  <si>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</si>
  <si>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</si>
  <si>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</si>
  <si>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</si>
  <si>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</si>
  <si>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</si>
  <si>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</si>
  <si>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</si>
  <si>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</si>
  <si>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</si>
  <si>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</si>
  <si>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</si>
  <si>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</si>
  <si>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</si>
  <si>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</si>
  <si>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</si>
  <si>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</si>
  <si>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</si>
  <si>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</si>
  <si>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</si>
  <si>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</si>
  <si>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</si>
  <si>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</si>
  <si>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</si>
  <si>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</si>
  <si>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</si>
  <si>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</si>
  <si>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</si>
  <si>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</si>
  <si>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</si>
  <si>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</si>
  <si>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</si>
  <si>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</si>
  <si>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</si>
  <si>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</si>
  <si>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</si>
  <si>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</si>
  <si>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</si>
  <si>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</si>
  <si>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</si>
  <si>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</si>
  <si>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</si>
  <si>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</si>
  <si>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</si>
  <si>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</si>
  <si>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</si>
  <si>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</si>
  <si>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</si>
  <si>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</si>
  <si>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</si>
  <si>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</si>
  <si>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</si>
  <si>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</si>
  <si>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</si>
  <si>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</si>
  <si>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</si>
  <si>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</si>
  <si>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</si>
  <si>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</si>
  <si>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</si>
  <si>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</si>
  <si>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</si>
  <si>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</si>
  <si>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</si>
  <si>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</si>
  <si>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</si>
  <si>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</si>
  <si>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</si>
  <si>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</si>
  <si>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</si>
  <si>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</si>
  <si>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</si>
  <si>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</si>
  <si>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</si>
  <si>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</si>
  <si>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</si>
  <si>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</si>
  <si>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</si>
  <si>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</si>
  <si>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</si>
  <si>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</si>
  <si>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</si>
  <si>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</si>
  <si>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</si>
  <si>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</si>
  <si>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</si>
  <si>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</si>
  <si>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</si>
  <si>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</si>
  <si>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</si>
  <si>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</si>
  <si>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</si>
  <si>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</si>
  <si>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</si>
  <si>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</si>
  <si>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</si>
  <si>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</si>
  <si>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</si>
  <si>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</si>
  <si>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</si>
  <si>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</si>
  <si>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</si>
  <si>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</si>
  <si>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</si>
  <si>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</si>
  <si>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</si>
  <si>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</si>
  <si>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</si>
  <si>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</si>
  <si>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</si>
  <si>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</si>
  <si>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</si>
  <si>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</si>
  <si>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</si>
  <si>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</si>
  <si>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</si>
  <si>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</si>
  <si>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</si>
  <si>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</si>
  <si>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</si>
  <si>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</si>
  <si>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</si>
  <si>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</si>
  <si>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</si>
  <si>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</si>
  <si>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</si>
  <si>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</si>
  <si>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</si>
  <si>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</si>
  <si>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</si>
  <si>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</si>
  <si>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</si>
  <si>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</si>
  <si>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</si>
  <si>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</si>
  <si>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</si>
  <si>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</si>
  <si>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</si>
  <si>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</si>
  <si>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</si>
  <si>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</si>
  <si>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</si>
  <si>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</si>
  <si>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</si>
  <si>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</si>
  <si>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</si>
  <si>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</si>
  <si>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</si>
  <si>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</si>
  <si>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</si>
  <si>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</si>
  <si>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</si>
  <si>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</si>
  <si>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</si>
  <si>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</si>
  <si>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</si>
  <si>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</si>
  <si>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</si>
  <si>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</si>
  <si>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</si>
  <si>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</si>
  <si>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</si>
  <si>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</si>
  <si>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</si>
  <si>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</si>
  <si>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</si>
  <si>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</si>
  <si>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</si>
  <si>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</si>
  <si>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</si>
  <si>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</si>
  <si>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</si>
  <si>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</si>
  <si>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</si>
  <si>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</si>
  <si>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</si>
  <si>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</si>
  <si>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</si>
  <si>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</si>
  <si>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</si>
  <si>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</si>
  <si>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</si>
  <si>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</si>
  <si>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</si>
  <si>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</si>
  <si>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</si>
  <si>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</si>
  <si>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</si>
  <si>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</si>
  <si>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</si>
  <si>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</si>
  <si>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</si>
  <si>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</si>
  <si>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</si>
  <si>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</si>
  <si>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</si>
  <si>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</si>
  <si>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</si>
  <si>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</si>
  <si>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</si>
  <si>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</si>
  <si>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</si>
  <si>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</si>
  <si>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</si>
  <si>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</si>
  <si>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</si>
  <si>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</si>
  <si>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</si>
  <si>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</si>
  <si>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</si>
  <si>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</si>
  <si>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</si>
  <si>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</si>
  <si>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</si>
  <si>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</si>
  <si>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</si>
  <si>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</si>
  <si>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</si>
  <si>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</si>
  <si>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</si>
  <si>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</si>
  <si>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</si>
  <si>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</si>
  <si>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</si>
  <si>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</si>
  <si>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</si>
  <si>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</si>
  <si>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</si>
  <si>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</si>
  <si>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</si>
  <si>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</si>
  <si>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</si>
  <si>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</si>
  <si>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</si>
  <si>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</si>
  <si>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</si>
  <si>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</si>
  <si>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</si>
  <si>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</si>
  <si>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</si>
  <si>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</si>
  <si>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</si>
  <si>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</si>
  <si>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</si>
  <si>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</si>
  <si>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</si>
  <si>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</si>
  <si>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</si>
  <si>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</si>
  <si>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</si>
  <si>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</si>
  <si>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</si>
  <si>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</si>
  <si>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</si>
  <si>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</si>
  <si>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</si>
  <si>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</si>
  <si>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</si>
  <si>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</si>
  <si>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</si>
  <si>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</si>
  <si>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</si>
  <si>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</si>
  <si>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</si>
  <si>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</si>
  <si>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</si>
  <si>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</si>
  <si>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</si>
  <si>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</si>
  <si>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</si>
  <si>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</si>
  <si>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</si>
  <si>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</si>
  <si>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</si>
  <si>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</si>
  <si>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</si>
  <si>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</si>
  <si>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</si>
  <si>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</si>
  <si>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</si>
  <si>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</si>
  <si>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</si>
  <si>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</si>
  <si>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</si>
  <si>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</si>
  <si>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</si>
  <si>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</si>
  <si>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</si>
  <si>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</si>
  <si>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</si>
  <si>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</si>
  <si>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</si>
  <si>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</si>
  <si>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</si>
  <si>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</si>
  <si>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</si>
  <si>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</si>
  <si>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</si>
  <si>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</si>
  <si>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</si>
  <si>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</si>
  <si>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</si>
  <si>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</si>
  <si>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</si>
  <si>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</si>
  <si>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</si>
  <si>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</si>
  <si>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</si>
  <si>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</si>
  <si>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</si>
  <si>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</si>
  <si>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</si>
  <si>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</si>
  <si>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</si>
  <si>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</si>
  <si>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</si>
  <si>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</si>
  <si>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</si>
  <si>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</si>
  <si>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</si>
  <si>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</si>
  <si>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</si>
  <si>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</si>
  <si>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</si>
  <si>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</si>
  <si>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</si>
  <si>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</si>
  <si>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</si>
  <si>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</si>
  <si>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</si>
  <si>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</si>
  <si>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</si>
  <si>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</si>
  <si>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</si>
  <si>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</si>
  <si>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</si>
  <si>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</si>
  <si>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</si>
  <si>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</si>
  <si>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</si>
  <si>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</si>
  <si>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</si>
  <si>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</si>
  <si>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</si>
  <si>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</si>
  <si>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</si>
  <si>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</si>
  <si>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</si>
  <si>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</si>
  <si>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</si>
  <si>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</si>
  <si>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</si>
  <si>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</si>
  <si>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</si>
  <si>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</si>
  <si>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</si>
  <si>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</si>
  <si>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</si>
  <si>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</si>
  <si>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</si>
  <si>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</si>
  <si>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</si>
  <si>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</si>
  <si>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</si>
  <si>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</si>
  <si>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</si>
  <si>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</si>
  <si>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</si>
  <si>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</si>
  <si>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</si>
  <si>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</si>
  <si>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</si>
  <si>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</si>
  <si>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</si>
  <si>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</si>
  <si>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</si>
  <si>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</si>
  <si>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</si>
  <si>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</si>
  <si>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</si>
  <si>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</si>
  <si>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</si>
  <si>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</si>
  <si>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</si>
  <si>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</si>
  <si>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</si>
  <si>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</si>
  <si>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</si>
  <si>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</si>
  <si>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</si>
  <si>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</si>
  <si>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</si>
  <si>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</si>
  <si>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</si>
  <si>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</si>
  <si>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</si>
  <si>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</si>
  <si>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</si>
  <si>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</si>
  <si>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</si>
  <si>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</si>
  <si>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</si>
  <si>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</si>
  <si>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</si>
  <si>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</si>
  <si>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</si>
  <si>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</si>
  <si>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</si>
  <si>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</si>
  <si>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</si>
  <si>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</si>
  <si>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</si>
  <si>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</si>
  <si>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</si>
  <si>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</si>
  <si>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</si>
  <si>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</si>
  <si>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</si>
  <si>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</si>
  <si>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</si>
  <si>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</si>
  <si>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</si>
  <si>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</si>
  <si>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</si>
  <si>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</si>
  <si>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</si>
  <si>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</si>
  <si>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</si>
  <si>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</si>
  <si>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</si>
  <si>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</si>
  <si>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</si>
  <si>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</si>
  <si>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</si>
  <si>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</si>
  <si>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</si>
  <si>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</si>
  <si>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</si>
  <si>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</si>
  <si>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</si>
  <si>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</si>
  <si>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</si>
  <si>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</si>
  <si>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</si>
  <si>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</si>
  <si>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</si>
  <si>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</si>
  <si>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</si>
  <si>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</si>
  <si>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</si>
  <si>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</si>
  <si>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</si>
  <si>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</si>
  <si>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</si>
  <si>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</si>
  <si>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</si>
  <si>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</si>
  <si>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</si>
  <si>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</si>
  <si>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</si>
  <si>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</si>
  <si>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</si>
  <si>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</si>
  <si>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</si>
  <si>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</si>
  <si>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</si>
  <si>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</si>
  <si>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</si>
  <si>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</si>
  <si>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</si>
  <si>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</si>
  <si>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</si>
  <si>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</si>
  <si>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</si>
  <si>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</si>
  <si>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</si>
  <si>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</si>
  <si>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</si>
  <si>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</si>
  <si>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</si>
  <si>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</si>
  <si>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</si>
  <si>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</si>
  <si>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</si>
  <si>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</si>
  <si>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</si>
  <si>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</si>
  <si>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</si>
  <si>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</si>
  <si>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</si>
  <si>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</si>
  <si>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</si>
  <si>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</si>
  <si>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</si>
  <si>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</si>
  <si>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</si>
  <si>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</si>
  <si>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</si>
  <si>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</si>
  <si>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</si>
  <si>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</si>
  <si>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</si>
  <si>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</si>
  <si>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</si>
  <si>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</si>
  <si>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</si>
  <si>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</si>
  <si>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</si>
  <si>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</si>
  <si>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</si>
  <si>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</si>
  <si>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</si>
  <si>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</si>
  <si>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</si>
  <si>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</si>
  <si>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</si>
  <si>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</si>
  <si>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</si>
  <si>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</si>
  <si>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</si>
  <si>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</si>
  <si>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</si>
  <si>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</si>
  <si>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</si>
  <si>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</si>
  <si>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</si>
  <si>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</si>
  <si>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</si>
  <si>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</si>
  <si>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</si>
  <si>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</si>
  <si>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</si>
  <si>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</si>
  <si>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</si>
  <si>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</si>
  <si>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</si>
  <si>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</si>
  <si>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</si>
  <si>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</si>
  <si>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</si>
  <si>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</si>
  <si>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</si>
  <si>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</si>
  <si>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</si>
  <si>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</si>
  <si>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</si>
  <si>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</si>
  <si>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</si>
  <si>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</si>
  <si>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</si>
  <si>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</si>
  <si>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</si>
  <si>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</si>
  <si>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</si>
  <si>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</si>
  <si>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</si>
  <si>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</si>
  <si>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</si>
  <si>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</si>
  <si>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</si>
  <si>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</si>
  <si>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</si>
  <si>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</si>
  <si>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</si>
  <si>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</si>
  <si>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</si>
  <si>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</si>
  <si>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</si>
  <si>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</si>
  <si>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</si>
  <si>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</si>
  <si>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</si>
  <si>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</si>
  <si>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</si>
  <si>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</si>
  <si>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</si>
  <si>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</si>
  <si>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</si>
  <si>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</si>
  <si>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</si>
  <si>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</si>
  <si>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</si>
  <si>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</si>
  <si>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</si>
  <si>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</si>
  <si>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</si>
  <si>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</si>
  <si>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</si>
  <si>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</si>
  <si>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</si>
  <si>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</si>
  <si>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</si>
  <si>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</si>
  <si>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</si>
  <si>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</si>
  <si>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</si>
  <si>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</si>
  <si>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</si>
  <si>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</si>
  <si>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</si>
  <si>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</si>
  <si>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</si>
  <si>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</si>
  <si>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</si>
  <si>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</si>
  <si>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</si>
  <si>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</si>
  <si>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</si>
  <si>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</si>
  <si>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</si>
  <si>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</si>
  <si>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</si>
  <si>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</si>
  <si>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</si>
  <si>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</si>
  <si>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</si>
  <si>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</si>
  <si>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</si>
  <si>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</si>
  <si>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</si>
  <si>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</si>
  <si>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</si>
  <si>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</si>
  <si>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</si>
  <si>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</si>
  <si>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</si>
  <si>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</si>
  <si>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</si>
  <si>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</si>
  <si>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</si>
  <si>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</si>
  <si>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</si>
  <si>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</si>
  <si>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</si>
  <si>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</si>
  <si>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</si>
  <si>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</si>
  <si>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</si>
  <si>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</si>
  <si>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</si>
  <si>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</si>
  <si>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</si>
  <si>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</si>
  <si>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</si>
  <si>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</si>
  <si>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</si>
  <si>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</si>
  <si>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</si>
  <si>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</si>
  <si>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</si>
  <si>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</si>
  <si>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</si>
  <si>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</si>
  <si>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</si>
  <si>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</si>
  <si>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</si>
  <si>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</si>
  <si>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</si>
  <si>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PCM-20251116-00000816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</si>
  <si>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</si>
  <si>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</si>
  <si>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</si>
  <si>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</si>
  <si>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</si>
  <si>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</si>
  <si>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</si>
  <si>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</si>
  <si>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</si>
  <si>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</si>
  <si>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</si>
  <si>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</si>
  <si>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</si>
  <si>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</si>
  <si>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</si>
  <si>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</si>
  <si>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</si>
  <si>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</si>
  <si>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</si>
  <si>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</si>
  <si>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</si>
  <si>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</si>
  <si>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</si>
  <si>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</si>
  <si>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</si>
  <si>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</si>
  <si>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</si>
  <si>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</si>
  <si>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</si>
  <si>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</si>
  <si>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</si>
  <si>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</si>
  <si>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</si>
  <si>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</si>
  <si>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</si>
  <si>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</si>
  <si>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</si>
  <si>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</si>
  <si>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</si>
  <si>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</si>
  <si>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</si>
  <si>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</si>
  <si>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</si>
  <si>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</si>
  <si>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</si>
  <si>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</si>
  <si>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</si>
  <si>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</si>
  <si>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</si>
  <si>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</si>
  <si>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</si>
  <si>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</si>
  <si>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</si>
  <si>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</si>
  <si>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</si>
  <si>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</si>
  <si>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</si>
  <si>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</si>
  <si>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</si>
  <si>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</si>
  <si>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</si>
  <si>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</si>
  <si>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</si>
  <si>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</si>
  <si>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</si>
  <si>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</si>
  <si>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</si>
  <si>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</si>
  <si>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</si>
  <si>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</si>
  <si>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</si>
  <si>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</si>
  <si>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</si>
  <si>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</si>
  <si>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</si>
  <si>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</si>
  <si>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</si>
  <si>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</si>
  <si>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</si>
  <si>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</si>
  <si>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</si>
  <si>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</si>
  <si>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</si>
  <si>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</si>
  <si>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</si>
  <si>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</si>
  <si>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</si>
  <si>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</si>
  <si>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</si>
  <si>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</si>
  <si>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PCM-20251116-00000899</t>
  </si>
  <si>
    <t xml:space="preserve">2025-11-16 10:38:19
</t>
  </si>
  <si>
    <t xml:space="preserve">Restored by pg </t>
  </si>
  <si>
    <t>PCM-20251116-00000958</t>
  </si>
  <si>
    <t xml:space="preserve">2025-11-16 10:53:40
</t>
  </si>
  <si>
    <t>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</si>
  <si>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</si>
  <si>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</si>
  <si>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</si>
  <si>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</si>
  <si>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</si>
  <si>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</si>
  <si>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</si>
  <si>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</si>
  <si>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</si>
  <si>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</si>
  <si>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PCM-20251116-00000637</t>
  </si>
  <si>
    <t>15 minutes</t>
  </si>
  <si>
    <t>PCM-20251116-00000764</t>
  </si>
  <si>
    <t>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</si>
</sst>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314.5386321759288</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0.40389837963448372</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3</v>
      </c>
      <c r="D4" s="144" t="s">
        <v>9988</v>
      </c>
      <c r="E4" s="145" t="s">
        <v>39024</v>
      </c>
      <c r="F4" s="142">
        <v>45977.423402777778</v>
      </c>
      <c r="G4" s="146">
        <f ca="1">IFERROR(NOW()-F4,"")</f>
        <v>6.365532407653518E-2</v>
      </c>
      <c r="H4" s="142">
        <v>45977.417847222219</v>
      </c>
      <c r="I4" s="144" t="str">
        <f>IFERROR(VLOOKUP(D4,DB!A:F,6,0),"")</f>
        <v>SCECO</v>
      </c>
      <c r="J4" s="144" t="str">
        <f>IFERROR(VLOOKUP(D4,DB!A:G,7,0),"")</f>
        <v>Dead</v>
      </c>
      <c r="K4" s="147" t="s">
        <v>39027</v>
      </c>
      <c r="L4" s="148" t="str">
        <f>IFERROR(VLOOKUP(D4,DB!A:I,9,0),"")</f>
        <v>Latis</v>
      </c>
    </row>
    <row r="5" spans="1:15" ht="15" customHeight="1">
      <c r="A5" s="143"/>
      <c r="B5" s="144" t="str">
        <f>IFERROR(VLOOKUP(D5,DB!A:K,11,0),"")</f>
        <v/>
      </c>
      <c r="C5" s="144"/>
      <c r="D5" s="144"/>
      <c r="E5" s="145"/>
      <c r="F5" s="142"/>
      <c r="G5" s="146">
        <f ca="1">IFERROR(NOW()-F5,"")</f>
        <v>45977.487058101855</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45977.487058101855</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45977.487058101855</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45977.487058101855</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45977.487058101855</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45977.487058101855</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45977.487058101855</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45977.487058101855</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45977.487058101855</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45977.487058101855</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45977.487058101855</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45977.487058101855</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45977.487058101855</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45977.487058101855</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45977.487058101855</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45977.487058101855</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45977.487058101855</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45977.487058101855</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45977.487058101855</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45977.487058101855</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45977.487058101855</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45977.487058101855</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45977.487058101855</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45977.487058101855</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45977.487058101855</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45977.487058101855</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45977.487058101855</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45977.487058101855</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45977.487058101855</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45977.487058101855</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45977.487058101855</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45977.487058101855</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45977.487058101855</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45977.487058101855</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45977.487058101855</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45977.487058101855</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45977.487058101855</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45977.487058101855</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45977.487058101855</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45977.487058101855</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45977.487058101855</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45977.487058101855</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45977.487058101855</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45977.487058101855</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45977.487058101855</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45977.487058101855</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45977.487058101855</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45977.487058101855</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45977.487058101855</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45977.487058101855</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45977.487058101855</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45977.487058101855</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45977.487058101855</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45977.487058101855</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45977.487058101855</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45977.487058101855</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45977.487058101855</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45977.487058101855</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45977.487058101855</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45977.487058101855</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45977.487058101855</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45977.487058101855</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45977.487058101855</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45977.487058101855</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45977.487058101855</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45977.487058101855</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45977.487058101855</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45977.487058101855</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45977.487058101855</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45977.487058101855</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45977.487058101855</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45977.487058101855</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45977.487058101855</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45977.487058101855</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45977.487058101855</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45977.487058101855</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45977.487058101855</v>
      </c>
      <c r="H81" s="142"/>
      <c r="I81" s="144" t="str">
        <f>IFERROR(VLOOKUP(D81,DB!A:F,6,0),"")</f>
        <v/>
      </c>
      <c r="J81" s="144" t="str">
        <f>IFERROR(VLOOKUP(D81,DB!A:G,7,0),"")</f>
        <v/>
      </c>
      <c r="K81" s="147"/>
      <c r="L81" s="148" t="str">
        <f>IFERROR(VLOOKUP(D81,DB!A:I,9,0),"")</f>
        <v/>
      </c>
    </row>
    <row r="82" spans="1:12" ht="15" customHeight="1">
      <c r="A82" s="143"/>
      <c r="B82" s="144" t="str">
        <f>IFERROR(VLOOKUP(D82,DB!A:K,11,0),"")</f>
        <v/>
      </c>
      <c r="C82" s="144"/>
      <c r="D82" s="144"/>
      <c r="E82" s="145"/>
      <c r="F82" s="142"/>
      <c r="G82" s="146">
        <f ca="1">IFERROR(NOW()-F82,"")</f>
        <v>45977.487058101855</v>
      </c>
      <c r="H82" s="142"/>
      <c r="I82" s="144" t="str">
        <f>IFERROR(VLOOKUP(D82,DB!A:F,6,0),"")</f>
        <v/>
      </c>
      <c r="J82" s="144" t="str">
        <f>IFERROR(VLOOKUP(D82,DB!A:G,7,0),"")</f>
        <v/>
      </c>
      <c r="K82" s="147"/>
      <c r="L82" s="148" t="str">
        <f>IFERROR(VLOOKUP(D82,DB!A:I,9,0),"")</f>
        <v/>
      </c>
    </row>
    <row r="83" spans="1:12" ht="15" customHeight="1">
      <c r="A83" s="143"/>
      <c r="B83" s="144" t="str">
        <f>IFERROR(VLOOKUP(D83,DB!A:K,11,0),"")</f>
        <v/>
      </c>
      <c r="C83" s="144"/>
      <c r="D83" s="144"/>
      <c r="E83" s="145"/>
      <c r="F83" s="142"/>
      <c r="G83" s="146">
        <f ca="1">IFERROR(NOW()-F83,"")</f>
        <v>45977.487058101855</v>
      </c>
      <c r="H83" s="142"/>
      <c r="I83" s="144" t="str">
        <f>IFERROR(VLOOKUP(D83,DB!A:F,6,0),"")</f>
        <v/>
      </c>
      <c r="J83" s="144" t="str">
        <f>IFERROR(VLOOKUP(D83,DB!A:G,7,0),"")</f>
        <v/>
      </c>
      <c r="K83" s="147"/>
      <c r="L83" s="148" t="str">
        <f>IFERROR(VLOOKUP(D83,DB!A:I,9,0),"")</f>
        <v/>
      </c>
    </row>
  </sheetData>
  <customSheetViews>
    <customSheetView guid="{F6042A99-DD27-4453-835D-0834D95730CC}" filter="1" showAutoFilter="1">
      <pageMargins left="0" right="0" top="0" bottom="0" header="0" footer="0"/>
      <autoFilter ref="B1:M1" xr:uid="{CCD33BF6-C3CD-48F0-A0CF-5F0223ADB1D9}"/>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1"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152.48722013889346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9">
        <v>45976.436342592591</v>
      </c>
      <c r="G4" s="105">
        <f ca="1">IFERROR(NOW()-F4,"-")</f>
        <v>1.0507155092636822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0.46813449074397795</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3</v>
      </c>
      <c r="D6" s="18" t="s">
        <v>25436</v>
      </c>
      <c r="E6" s="103" t="s">
        <v>39021</v>
      </c>
      <c r="F6" s="104"/>
      <c r="G6" s="105">
        <f ca="1">IFERROR(NOW()-F6,"-")</f>
        <v>45977.487058101855</v>
      </c>
      <c r="H6" s="149"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39117</v>
      </c>
      <c r="B7" s="18" t="str">
        <f>IFERROR(VLOOKUP(D7,DB!A:K,11,0),"")</f>
        <v>R2</v>
      </c>
      <c r="C7" s="18">
        <v>1</v>
      </c>
      <c r="D7" s="18" t="s">
        <v>11376</v>
      </c>
      <c r="E7" s="103" t="s">
        <v>39021</v>
      </c>
      <c r="F7" s="149">
        <v>45977.44908564815</v>
      </c>
      <c r="G7" s="105">
        <f ca="1">IFERROR(NOW()-F7,"-")</f>
        <v>3.7972453705151565E-2</v>
      </c>
      <c r="H7" s="149"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0" t="s">
        <v>39120</v>
      </c>
      <c r="B8" s="18" t="str">
        <f>IFERROR(VLOOKUP(D8,DB!A:K,11,0),"")</f>
        <v>R2</v>
      </c>
      <c r="C8" s="18">
        <v>2</v>
      </c>
      <c r="D8" s="18" t="s">
        <v>25261</v>
      </c>
      <c r="E8" s="103" t="s">
        <v>39024</v>
      </c>
      <c r="F8" s="104">
        <v>45977.467372685183</v>
      </c>
      <c r="G8" s="105">
        <f ca="1">IFERROR(NOW()-F8,"-")</f>
        <v>1.9685416671563871E-2</v>
      </c>
      <c r="H8" s="149" t="s">
        <v>39121</v>
      </c>
      <c r="I8" s="18" t="str">
        <f>IFERROR(VLOOKUP(D8,DB!A:F,6,0),"")</f>
        <v>SCECO</v>
      </c>
      <c r="J8" s="18" t="str">
        <f>IFERROR(VLOOKUP(D8,DB!A:G,7,0),"")</f>
        <v>Vandalized</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45977.487058101855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45977.487058101855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45977.487058101855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45977.487058101855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45977.487058101855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45977.487058101855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45977.487058101855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45977.487058101855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45977.487058101855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45977.487058101855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0"/>
      <c r="B19" s="121" t="str">
        <f>IFERROR(VLOOKUP(D19,DB!A:K,11,0),"")</f>
        <v/>
      </c>
      <c r="C19" s="121"/>
      <c r="D19" s="121"/>
      <c r="E19" s="122"/>
      <c r="F19" s="123"/>
      <c r="G19" s="124">
        <f ca="1">IFERROR(NOW()-F19,"-")</f>
        <v>45977.487058101855</v>
      </c>
      <c r="H19" s="123"/>
      <c r="I19" s="121" t="str">
        <f>IFERROR(VLOOKUP(D19,DB!A:F,6,0),"")</f>
        <v/>
      </c>
      <c r="J19" s="121" t="str">
        <f>IFERROR(VLOOKUP(D19,DB!A:G,7,0),"")</f>
        <v/>
      </c>
      <c r="K19" s="125"/>
      <c r="L19" s="121" t="str">
        <f>IFERROR(VLOOKUP(D19,DB!A:I,9,0),"")</f>
        <v/>
      </c>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21"/>
      <c r="BW19" s="121"/>
      <c r="BX19" s="121"/>
      <c r="BY19" s="121"/>
      <c r="BZ19" s="121"/>
      <c r="CA19" s="121"/>
      <c r="CB19" s="121"/>
      <c r="CC19" s="121"/>
      <c r="CD19" s="121"/>
      <c r="CE19" s="121"/>
      <c r="CF19" s="121"/>
      <c r="CG19" s="121"/>
      <c r="CH19" s="121"/>
      <c r="CI19" s="121"/>
      <c r="CJ19" s="126"/>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45977.487058101855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45977.487058101855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45977.487058101855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45977.487058101855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45977.487058101855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45977.487058101855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45977.487058101855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45977.487058101855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45977.487058101855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45977.487058101855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45977.487058101855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45977.487058101855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45977.487058101855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45977.487058101855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45977.487058101855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45977.487058101855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45977.487058101855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45977.487058101855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45977.487058101855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45977.487058101855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45977.487058101855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45977.487058101855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45977.487058101855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45977.487058101855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45977.487058101855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45977.487058101855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45977.487058101855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45977.487058101855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45977.487058101855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45977.487058101855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45977.487058101855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45977.487058101855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45977.487058101855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45977.487058101855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45977.487058101855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45977.487058101855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45977.487058101855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45977.487058101855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45977.487058101855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45977.487058101855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45977.487058101855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45977.487058101855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45977.487058101855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45977.487058101855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45977.487058101855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45977.487058101855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45977.487058101855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45977.487058101855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45977.487058101855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45977.487058101855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45977.487058101855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45977.487058101855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45977.487058101855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45977.487058101855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45977.487058101855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45977.487058101855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45977.487058101855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45977.487058101855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45977.487058101855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45977.487058101855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45977.487058101855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45977.487058101855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45977.487058101855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45977.487058101855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45977.487058101855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45977.487058101855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45977.487058101855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45977.487058101855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45977.487058101855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45977.487058101855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45977.487058101855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45977.487058101855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45977.487058101855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45977.487058101855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45977.487058101855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45977.487058101855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45977.487058101855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45977.487058101855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45977.487058101855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45977.487058101855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45977.487058101855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45977.487058101855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45977.487058101855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45977.487058101855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45977.487058101855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45977.487058101855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45977.487058101855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45977.487058101855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45977.487058101855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45977.487058101855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45977.487058101855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45977.487058101855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45977.487058101855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45977.487058101855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45977.487058101855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45977.487058101855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45977.487058101855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45977.487058101855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45977.487058101855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45977.487058101855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45977.487058101855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45977.487058101855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45977.487058101855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45977.487058101855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45977.487058101855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45977.487058101855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45977.487058101855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45977.487058101855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45977.487058101855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45977.487058101855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45977.487058101855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45977.487058101855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45977.487058101855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45977.487058101855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45977.487058101855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45977.487058101855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45977.487058101855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45977.487058101855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45977.487058101855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45977.487058101855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45977.487058101855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45977.487058101855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45977.487058101855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45977.487058101855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45977.487058101855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45977.487058101855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45977.487058101855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45977.487058101855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45977.487058101855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45977.487058101855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45977.487058101855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45977.487058101855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45977.487058101855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45977.487058101855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45977.487058101855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45977.487058101855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45977.487058101855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45977.487058101855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45977.487058101855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45977.487058101855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45977.487058101855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45977.487058101855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45977.487058101855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45977.487058101855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45977.487058101855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45977.487058101855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45977.487058101855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45977.487058101855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45977.487058101855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45977.487058101855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45977.487058101855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45977.487058101855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45977.487058101855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45977.487058101855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45977.487058101855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45977.487058101855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45977.487058101855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45977.487058101855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45977.487058101855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45977.487058101855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45977.487058101855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45977.487058101855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45977.487058101855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45977.487058101855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45977.487058101855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45977.487058101855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45977.487058101855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45977.487058101855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45977.487058101855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45977.487058101855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45977.487058101855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45977.487058101855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45977.487058101855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45977.487058101855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45977.487058101855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45977.487058101855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45977.487058101855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45977.487058101855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45977.487058101855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45977.487058101855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45977.487058101855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45977.487058101855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45977.487058101855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45977.487058101855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45977.487058101855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45977.487058101855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45977.487058101855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45977.487058101855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45977.487058101855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45977.487058101855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45977.487058101855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45977.487058101855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45977.487058101855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45977.487058101855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45977.487058101855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45977.487058101855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45977.487058101855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45977.487058101855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45977.487058101855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45977.487058101855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45977.487058101855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45977.487058101855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45977.487058101855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45977.487058101855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45977.487058101855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45977.487058101855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45977.487058101855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45977.487058101855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45977.487058101855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45977.487058101855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45977.487058101855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45977.487058101855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45977.487058101855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45977.487058101855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45977.487058101855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45977.487058101855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45977.487058101855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45977.487058101855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45977.487058101855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45977.487058101855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45977.487058101855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45977.487058101855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45977.487058101855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45977.487058101855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45977.487058101855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45977.487058101855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45977.487058101855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45977.487058101855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45977.487058101855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45977.487058101855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45977.487058101855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45977.487058101855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45977.487058101855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45977.487058101855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45977.487058101855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45977.487058101855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45977.487058101855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45977.487058101855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45977.487058101855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45977.487058101855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45977.487058101855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45977.487058101855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45977.487058101855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45977.487058101855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45977.487058101855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45977.487058101855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45977.487058101855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45977.487058101855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45977.487058101855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45977.487058101855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45977.487058101855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45977.487058101855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45977.487058101855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45977.487058101855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45977.487058101855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45977.487058101855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45977.487058101855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45977.487058101855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45977.487058101855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45977.487058101855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45977.487058101855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45977.487058101855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45977.487058101855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45977.487058101855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45977.487058101855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45977.487058101855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45977.487058101855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45977.487058101855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45977.487058101855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45977.487058101855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45977.487058101855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45977.487058101855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45977.487058101855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45977.487058101855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45977.487058101855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45977.487058101855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45977.487058101855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45977.487058101855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45977.487058101855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45977.487058101855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45977.487058101855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45977.487058101855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45977.487058101855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45977.487058101855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45977.487058101855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45977.487058101855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45977.487058101855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45977.487058101855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45977.487058101855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45977.487058101855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45977.487058101855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45977.487058101855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45977.487058101855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45977.487058101855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45977.487058101855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45977.487058101855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45977.487058101855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45977.487058101855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45977.487058101855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45977.487058101855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45977.487058101855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45977.487058101855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45977.487058101855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45977.487058101855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45977.487058101855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45977.487058101855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45977.487058101855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45977.487058101855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45977.487058101855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45977.487058101855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45977.487058101855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45977.487058101855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45977.487058101855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45977.487058101855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45977.487058101855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45977.487058101855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45977.487058101855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45977.487058101855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45977.487058101855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45977.487058101855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45977.487058101855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45977.487058101855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45977.487058101855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45977.487058101855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45977.487058101855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45977.487058101855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45977.487058101855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45977.487058101855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45977.487058101855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45977.487058101855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45977.487058101855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45977.487058101855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45977.487058101855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45977.487058101855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45977.487058101855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45977.487058101855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45977.487058101855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45977.487058101855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45977.487058101855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45977.487058101855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45977.487058101855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45977.487058101855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45977.487058101855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45977.487058101855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45977.487058101855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45977.487058101855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45977.487058101855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45977.487058101855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45977.487058101855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45977.487058101855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45977.487058101855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45977.487058101855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45977.487058101855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45977.487058101855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45977.487058101855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45977.487058101855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45977.487058101855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45977.487058101855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45977.487058101855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45977.487058101855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45977.487058101855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45977.487058101855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45977.487058101855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45977.487058101855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45977.487058101855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45977.487058101855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45977.487058101855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45977.487058101855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45977.487058101855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45977.487058101855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45977.487058101855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45977.487058101855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45977.487058101855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45977.487058101855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45977.487058101855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45977.487058101855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45977.487058101855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45977.487058101855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45977.487058101855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45977.487058101855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45977.487058101855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45977.487058101855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45977.487058101855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45977.487058101855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45977.487058101855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45977.487058101855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45977.487058101855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45977.487058101855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45977.487058101855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45977.487058101855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45977.487058101855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45977.487058101855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45977.487058101855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45977.487058101855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45977.487058101855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45977.487058101855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45977.487058101855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45977.487058101855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45977.487058101855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45977.487058101855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45977.487058101855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45977.487058101855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45977.487058101855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45977.487058101855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45977.487058101855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45977.487058101855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45977.487058101855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45977.487058101855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45977.487058101855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45977.487058101855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45977.487058101855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45977.487058101855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45977.487058101855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45977.487058101855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45977.487058101855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45977.487058101855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45977.487058101855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45977.487058101855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45977.487058101855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45977.487058101855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45977.487058101855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45977.487058101855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45977.487058101855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45977.487058101855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45977.487058101855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45977.487058101855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45977.487058101855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45977.487058101855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45977.487058101855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45977.487058101855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45977.487058101855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45977.487058101855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45977.487058101855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45977.487058101855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45977.487058101855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45977.487058101855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45977.487058101855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45977.487058101855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45977.487058101855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45977.487058101855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45977.487058101855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45977.487058101855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45977.487058101855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45977.487058101855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45977.487058101855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45977.487058101855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45977.487058101855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45977.487058101855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45977.487058101855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45977.487058101855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45977.487058101855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45977.487058101855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45977.487058101855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45977.487058101855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45977.487058101855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45977.487058101855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45977.487058101855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45977.487058101855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45977.487058101855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45977.487058101855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45977.487058101855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45977.487058101855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45977.487058101855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45977.487058101855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45977.487058101855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45977.487058101855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45977.487058101855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45977.487058101855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45977.487058101855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45977.487058101855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45977.487058101855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45977.487058101855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45977.487058101855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45977.487058101855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45977.487058101855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45977.487058101855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45977.487058101855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45977.487058101855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45977.487058101855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45977.487058101855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45977.487058101855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45977.487058101855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45977.487058101855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45977.487058101855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45977.487058101855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45977.487058101855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45977.487058101855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45977.487058101855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45977.487058101855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45977.487058101855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45977.487058101855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45977.487058101855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45977.487058101855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45977.487058101855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45977.487058101855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45977.487058101855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45977.487058101855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45977.487058101855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45977.487058101855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45977.487058101855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45977.487058101855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45977.487058101855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45977.487058101855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45977.487058101855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45977.487058101855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45977.487058101855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45977.487058101855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45977.487058101855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45977.487058101855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45977.487058101855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45977.487058101855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45977.487058101855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45977.487058101855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45977.487058101855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45977.487058101855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45977.487058101855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45977.487058101855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45977.487058101855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45977.487058101855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45977.487058101855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45977.487058101855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45977.487058101855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45977.487058101855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45977.487058101855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45977.487058101855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45977.487058101855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45977.487058101855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45977.487058101855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45977.487058101855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45977.487058101855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45977.487058101855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45977.487058101855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45977.487058101855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45977.487058101855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45977.487058101855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45977.487058101855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45977.487058101855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45977.487058101855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45977.487058101855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45977.487058101855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45977.487058101855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45977.487058101855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45977.487058101855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45977.487058101855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45977.487058101855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45977.487058101855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45977.487058101855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45977.487058101855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45977.487058101855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45977.487058101855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45977.487058101855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45977.487058101855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45977.487058101855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45977.487058101855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45977.487058101855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45977.487058101855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45977.487058101855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45977.487058101855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45977.487058101855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45977.487058101855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45977.487058101855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45977.487058101855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45977.487058101855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45977.487058101855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45977.487058101855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45977.487058101855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45977.487058101855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45977.487058101855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45977.487058101855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45977.487058101855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45977.487058101855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45977.487058101855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45977.487058101855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45977.487058101855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45977.487058101855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45977.487058101855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45977.487058101855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45977.487058101855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45977.487058101855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45977.487058101855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45977.487058101855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45977.487058101855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45977.487058101855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45977.487058101855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45977.487058101855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45977.487058101855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45977.487058101855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45977.487058101855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45977.487058101855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45977.487058101855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45977.487058101855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45977.487058101855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45977.487058101855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45977.487058101855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45977.487058101855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45977.487058101855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45977.487058101855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45977.487058101855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45977.487058101855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45977.487058101855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45977.487058101855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45977.487058101855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45977.487058101855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45977.487058101855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45977.487058101855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45977.487058101855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45977.487058101855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45977.487058101855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45977.487058101855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45977.487058101855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45977.487058101855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45977.487058101855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45977.487058101855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45977.487058101855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45977.487058101855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45977.487058101855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45977.487058101855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45977.487058101855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45977.487058101855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45977.487058101855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45977.487058101855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45977.487058101855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45977.487058101855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45977.487058101855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45977.487058101855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45977.487058101855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45977.487058101855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45977.487058101855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45977.487058101855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45977.487058101855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45977.487058101855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45977.487058101855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45977.487058101855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45977.487058101855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45977.487058101855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45977.487058101855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45977.487058101855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45977.487058101855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45977.487058101855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45977.487058101855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45977.487058101855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45977.487058101855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45977.487058101855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45977.487058101855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45977.487058101855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45977.487058101855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45977.487058101855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45977.487058101855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45977.487058101855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45977.487058101855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45977.487058101855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45977.487058101855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45977.487058101855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45977.487058101855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45977.487058101855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45977.487058101855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45977.487058101855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45977.487058101855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45977.487058101855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45977.487058101855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45977.487058101855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45977.487058101855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45977.487058101855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45977.487058101855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45977.487058101855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45977.487058101855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45977.487058101855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45977.487058101855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45977.487058101855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45977.487058101855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45977.487058101855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45977.487058101855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45977.487058101855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45977.487058101855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45977.487058101855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45977.487058101855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45977.487058101855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45977.487058101855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45977.487058101855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45977.487058101855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45977.487058101855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45977.487058101855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45977.487058101855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45977.487058101855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45977.487058101855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45977.487058101855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45977.487058101855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45977.487058101855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45977.487058101855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45977.487058101855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45977.487058101855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45977.487058101855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45977.487058101855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45977.487058101855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45977.487058101855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45977.487058101855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45977.487058101855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45977.487058101855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45977.487058101855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45977.487058101855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45977.487058101855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45977.487058101855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45977.487058101855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45977.487058101855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45977.487058101855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45977.487058101855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45977.487058101855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45977.487058101855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45977.487058101855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45977.487058101855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45977.487058101855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45977.487058101855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45977.487058101855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45977.487058101855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45977.487058101855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45977.487058101855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45977.487058101855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45977.487058101855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45977.487058101855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45977.487058101855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45977.487058101855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45977.487058101855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45977.487058101855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45977.487058101855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45977.487058101855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45977.487058101855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45977.487058101855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45977.487058101855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45977.487058101855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45977.487058101855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45977.487058101855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45977.487058101855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45977.487058101855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45977.487058101855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45977.487058101855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45977.487058101855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45977.487058101855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45977.487058101855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45977.487058101855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45977.487058101855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45977.487058101855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45977.487058101855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45977.487058101855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45977.487058101855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45977.487058101855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45977.487058101855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45977.487058101855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45977.487058101855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45977.487058101855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45977.487058101855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45977.487058101855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45977.487058101855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45977.487058101855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45977.487058101855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45977.487058101855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45977.487058101855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45977.487058101855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45977.487058101855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45977.487058101855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45977.487058101855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45977.487058101855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45977.487058101855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45977.487058101855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45977.487058101855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45977.487058101855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45977.487058101855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45977.487058101855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45977.487058101855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45977.487058101855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45977.487058101855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45977.487058101855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45977.487058101855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45977.487058101855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45977.487058101855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45977.487058101855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45977.487058101855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45977.487058101855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45977.487058101855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45977.487058101855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45977.487058101855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45977.487058101855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45977.487058101855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45977.487058101855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45977.487058101855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45977.487058101855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45977.487058101855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45977.487058101855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45977.487058101855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45977.487058101855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45977.487058101855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45977.487058101855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45977.487058101855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45977.487058101855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45977.487058101855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45977.487058101855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45977.487058101855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45977.487058101855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45977.487058101855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45977.487058101855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45977.487058101855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45977.487058101855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45977.487058101855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45977.487058101855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45977.487058101855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45977.487058101855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45977.487058101855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45977.487058101855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45977.487058101855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45977.487058101855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45977.487058101855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45977.487058101855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45977.487058101855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45977.487058101855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45977.487058101855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45977.487058101855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45977.487058101855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45977.487058101855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45977.487058101855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45977.487058101855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45977.487058101855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45977.487058101855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45977.487058101855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45977.487058101855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45977.487058101855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45977.487058101855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45977.487058101855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45977.487058101855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45977.487058101855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45977.487058101855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45977.487058101855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45977.487058101855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45977.487058101855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45977.487058101855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45977.487058101855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45977.487058101855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45977.487058101855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45977.487058101855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45977.487058101855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45977.487058101855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45977.487058101855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45977.487058101855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45977.487058101855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45977.487058101855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45977.487058101855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45977.487058101855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45977.487058101855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45977.487058101855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45977.487058101855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45977.487058101855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45977.487058101855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45977.487058101855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45977.487058101855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45977.487058101855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45977.487058101855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45977.487058101855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45977.487058101855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45977.487058101855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45977.487058101855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45977.487058101855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45977.487058101855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45977.487058101855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45977.487058101855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45977.487058101855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45977.487058101855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45977.487058101855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45977.487058101855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45977.487058101855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45977.487058101855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45977.487058101855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45977.487058101855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45977.487058101855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45977.487058101855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45977.487058101855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45977.487058101855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45977.487058101855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45977.487058101855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45977.487058101855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45977.487058101855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45977.487058101855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45977.487058101855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45977.487058101855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45977.487058101855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45977.487058101855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45977.487058101855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45977.487058101855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45977.487058101855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45977.487058101855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45977.487058101855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45977.487058101855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45977.487058101855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45977.487058101855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45977.487058101855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45977.487058101855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45977.487058101855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45977.487058101855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45977.487058101855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45977.487058101855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45977.487058101855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45977.487058101855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45977.487058101855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45977.487058101855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45977.487058101855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45977.487058101855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45977.487058101855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45977.487058101855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45977.487058101855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45977.487058101855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45977.487058101855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45977.487058101855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45977.487058101855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45977.487058101855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45977.487058101855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45977.487058101855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45977.487058101855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45977.487058101855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45977.487058101855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45977.487058101855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45977.487058101855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45977.487058101855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45977.487058101855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45977.487058101855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45977.487058101855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45977.487058101855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45977.487058101855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45977.487058101855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45977.487058101855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45977.487058101855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45977.487058101855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45977.487058101855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45977.487058101855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45977.487058101855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45977.487058101855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45977.487058101855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45977.487058101855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45977.487058101855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45977.487058101855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45977.487058101855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45977.487058101855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45977.487058101855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45977.487058101855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45977.487058101855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45977.487058101855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45977.487058101855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45977.487058101855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45977.487058101855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45977.487058101855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45977.487058101855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45977.487058101855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45977.487058101855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45977.487058101855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45977.487058101855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45977.487058101855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45977.487058101855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45977.487058101855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45977.487058101855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45977.487058101855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45977.487058101855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45977.487058101855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45977.487058101855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45977.487058101855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45977.487058101855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45977.487058101855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45977.487058101855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45977.487058101855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45977.487058101855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45977.487058101855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45977.487058101855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45977.487058101855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45977.487058101855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45977.487058101855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45977.487058101855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45977.487058101855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45977.487058101855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45977.487058101855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45977.487058101855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45977.487058101855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45977.487058101855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45977.487058101855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45977.487058101855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45977.487058101855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45977.487058101855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45977.487058101855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45977.487058101855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45977.487058101855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45977.487058101855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45977.487058101855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45977.487058101855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45977.487058101855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45977.487058101855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45977.487058101855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45977.487058101855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45977.487058101855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45977.487058101855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45977.487058101855</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39123</v>
      </c>
      <c r="B2" s="92" t="str">
        <f>IFERROR(VLOOKUP(D2,DB!A:K,11,0),"")</f>
        <v>R4</v>
      </c>
      <c r="C2" s="94">
        <v>1</v>
      </c>
      <c r="D2" s="92" t="s">
        <v>35092</v>
      </c>
      <c r="E2" s="95" t="s">
        <v>39021</v>
      </c>
      <c r="F2" s="96">
        <v>45703.480717592596</v>
      </c>
      <c r="G2" s="97">
        <f t="shared" ref="G2" ca="1" si="0">IFERROR(NOW()-F2,"")</f>
        <v>274.00634050925873</v>
      </c>
      <c r="H2" s="96">
        <v>45703.474768518521</v>
      </c>
      <c r="I2" s="96" t="str">
        <f>IFERROR(VLOOKUP(D2,DB!A:F,6,0),"")</f>
        <v>SCECO</v>
      </c>
      <c r="J2" s="96" t="str">
        <f>IFERROR(VLOOKUP(D2,DB!A:G,7,0),"")</f>
        <v>Dead</v>
      </c>
      <c r="K2" s="98" t="s">
        <v>39124</v>
      </c>
      <c r="L2" s="92" t="str">
        <f>IFERROR(VLOOKUP(D2,DB!A:I,9,0),"")</f>
        <v>Latis</v>
      </c>
    </row>
    <row r="3" spans="1:16" ht="15" customHeight="1">
      <c r="A3" s="128"/>
      <c r="B3" s="128" t="str">
        <f>IFERROR(VLOOKUP(D3,DB!A:K,11,0),"")</f>
        <v/>
      </c>
      <c r="C3" s="94"/>
      <c r="D3" s="92"/>
      <c r="E3" s="95"/>
      <c r="F3" s="96"/>
      <c r="G3" s="97">
        <f ca="1">IFERROR(NOW()-F3,"")</f>
        <v>45977.487057986109</v>
      </c>
      <c r="H3" s="96"/>
      <c r="I3" s="128" t="str">
        <f>IFERROR(VLOOKUP(D3,DB!A:F,6,0),"")</f>
        <v/>
      </c>
      <c r="J3" s="128" t="str">
        <f>IFERROR(VLOOKUP(D3,DB!A:G,7,0),"")</f>
        <v/>
      </c>
      <c r="K3" s="98"/>
      <c r="L3" s="92" t="str">
        <f>IFERROR(VLOOKUP(D3,DB!A:I,9,0),"")</f>
        <v/>
      </c>
    </row>
    <row r="4" spans="1:16" ht="15" customHeight="1">
      <c r="A4" s="128"/>
      <c r="B4" s="128" t="str">
        <f>IFERROR(VLOOKUP(D4,DB!A:K,11,0),"")</f>
        <v/>
      </c>
      <c r="C4" s="94"/>
      <c r="D4" s="92"/>
      <c r="E4" s="95"/>
      <c r="F4" s="96"/>
      <c r="G4" s="97">
        <f ca="1">IFERROR(NOW()-F4,"")</f>
        <v>45977.487057986109</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45977.487057986109</v>
      </c>
      <c r="H5" s="96"/>
      <c r="I5" s="128"/>
      <c r="J5" s="128" t="str">
        <f>IFERROR(VLOOKUP(D5,DB!A:G,7,0),"")</f>
        <v/>
      </c>
      <c r="K5" s="98"/>
      <c r="L5" s="92" t="str">
        <f>IFERROR(VLOOKUP(D5,DB!A:I,9,0),"")</f>
        <v/>
      </c>
    </row>
    <row r="6" spans="1:16" ht="15" customHeight="1">
      <c r="A6" s="128"/>
      <c r="B6" s="128" t="str">
        <f>IFERROR(VLOOKUP(D6,DB!A:K,11,0),"")</f>
        <v/>
      </c>
      <c r="C6" s="94"/>
      <c r="D6" s="92"/>
      <c r="E6" s="95"/>
      <c r="F6" s="96"/>
      <c r="G6" s="97">
        <f ca="1">IFERROR(NOW()-F6,"")</f>
        <v>45977.487057986109</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45977.487058101855</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45977.487058101855</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45977.487058101855</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45977.487058101855</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45977.487058101855</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45977.487058101855</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45977.487058101855</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45977.487058101855</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45977.487058101855</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45977.487058101855</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45977.487058101855</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45977.487058101855</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45977.487058101855</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45977.487058101855</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45977.487058101855</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45977.487058101855</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45977.487058101855</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45977.487058101855</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45977.487058101855</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45977.487058101855</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45977.487058101855</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45977.487058101855</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45977.487058101855</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45977.487058101855</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45977.487058101855</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45977.487058101855</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45977.487058101855</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45977.487058101855</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45977.487058101855</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45977.487058101855</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45977.487058101855</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45977.487058101855</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45977.487058101855</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45977.487058101855</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45977.487058101855</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45977.487058101855</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45977.487058101855</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45977.487058101855</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45977.487058101855</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45977.487058101855</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45977.487058101855</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45977.487058101855</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45977.487058101855</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45977.487058101855</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45977.487058101855</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45977.487058101855</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45977.487058101855</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45977.487058101855</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45977.487058101855</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45977.487058101855</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45977.487058101855</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45977.487058101855</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45977.487058101855</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45977.487058101855</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45977.487058101855</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45977.487058101855</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45977.487058101855</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45977.487058101855</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45977.487058101855</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45977.487058101855</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45977.487058101855</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45977.487058101855</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45977.487058101855</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45977.487058101855</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45977.487058101855</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45977.487058101855</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45977.487058101855</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45977.487058101855</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45977.487058101855</v>
      </c>
      <c r="H75" s="96"/>
      <c r="I75" s="128" t="str">
        <f>IFERROR(VLOOKUP(D75,DB!A:F,6,0),"")</f>
        <v/>
      </c>
      <c r="J75" s="128"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39125</v>
      </c>
      <c r="B2" s="37" t="str">
        <f>IFERROR(VLOOKUP(D2,DB!A:K,11,0),"")</f>
        <v>R5</v>
      </c>
      <c r="C2" s="37">
        <v>3</v>
      </c>
      <c r="D2" s="107" t="s">
        <v>36011</v>
      </c>
      <c r="E2" s="37" t="s">
        <v>39021</v>
      </c>
      <c r="F2" s="38">
        <v>45891.832060185188</v>
      </c>
      <c r="G2" s="116">
        <f ca="1">IFERROR(NOW()-F2,"")</f>
        <v>85.654997916666616</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51.298180787038291</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28.825946990742523</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ca="1">IFERROR(NOW()-F5,"")</f>
        <v>8.6384584490733687</v>
      </c>
      <c r="H5" s="118">
        <v>45968.827465277776</v>
      </c>
      <c r="I5" s="117" t="s">
        <v>22</v>
      </c>
      <c r="J5" s="117" t="s">
        <v>65</v>
      </c>
      <c r="K5" s="117" t="s">
        <v>39132</v>
      </c>
      <c r="L5" s="117" t="s">
        <v>8145</v>
      </c>
    </row>
    <row r="6" spans="1:13">
      <c r="A6" s="117"/>
      <c r="B6" s="117" t="str">
        <f>IFERROR(VLOOKUP(D6,DB!A:K,11,0),"")</f>
        <v/>
      </c>
      <c r="C6" s="117"/>
      <c r="D6" s="117"/>
      <c r="E6" s="117"/>
      <c r="F6" s="117"/>
      <c r="G6" s="119">
        <f t="shared" ref="G6:G23" ca="1" si="2">IFERROR(NOW()-F6,"")</f>
        <v>45977.487058101855</v>
      </c>
      <c r="H6" s="117"/>
      <c r="I6" s="117" t="str">
        <f>IFERROR(VLOOKUP(D6,DB!A:F,6,0),"")</f>
        <v/>
      </c>
      <c r="J6" s="117" t="str">
        <f>IFERROR(VLOOKUP(D6,DB!A:G,7,0),"")</f>
        <v/>
      </c>
      <c r="K6" s="117"/>
      <c r="L6" s="117" t="str">
        <f>IFERROR(VLOOKUP(D6,DB!A:I,9,0),"")</f>
        <v/>
      </c>
    </row>
    <row r="7" spans="1:13">
      <c r="A7" s="117"/>
      <c r="B7" s="117" t="str">
        <f>IFERROR(VLOOKUP(D7,DB!A:K,11,0),"")</f>
        <v/>
      </c>
      <c r="C7" s="117"/>
      <c r="D7" s="117"/>
      <c r="E7" s="117"/>
      <c r="F7" s="117"/>
      <c r="G7" s="119">
        <f t="shared" ca="1" si="2"/>
        <v>45977.487058101855</v>
      </c>
      <c r="H7" s="117"/>
      <c r="I7" s="117" t="str">
        <f>IFERROR(VLOOKUP(D7,DB!A:F,6,0),"")</f>
        <v/>
      </c>
      <c r="J7" s="117" t="str">
        <f>IFERROR(VLOOKUP(D7,DB!A:G,7,0),"")</f>
        <v/>
      </c>
      <c r="K7" s="117"/>
      <c r="L7" s="117" t="str">
        <f>IFERROR(VLOOKUP(D7,DB!A:I,9,0),"")</f>
        <v/>
      </c>
    </row>
    <row r="8" spans="1:13" ht="15.75">
      <c r="A8" s="117"/>
      <c r="B8" s="117" t="str">
        <f>IFERROR(VLOOKUP(D8,DB!A:K,11,0),"")</f>
        <v/>
      </c>
      <c r="C8" s="117"/>
      <c r="D8" s="152"/>
      <c r="E8" s="117"/>
      <c r="F8" s="117"/>
      <c r="G8" s="119">
        <f t="shared" ca="1" si="2"/>
        <v>45977.487058101855</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45977.487058101855</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45977.487058101855</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45977.487058101855</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45977.487058101855</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45977.487058101855</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45977.487058101855</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45977.487058101855</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45977.487058101855</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45977.487058101855</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45977.487058101855</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45977.487058101855</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45977.487058101855</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45977.487058101855</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45977.487058101855</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45977.487058101855</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45977.487058101855</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45977.487058101855</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45977.487058101855</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45977.487058101855</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45977.487058101855</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45977.487058101855</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45977.487058101855</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45977.487058101855</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45977.487058101855</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45977.487058101855</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45977.487058101855</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45977.487058101855</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45977.487058101855</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45977.487058101855</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45977.487058101855</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45977.487058101855</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45977.487058101855</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45977.487058101855</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45977.487058101855</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45977.487058101855</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45977.487058101855</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45977.487058101855</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45977.487058101855</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45977.487058101855</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45977.487058101855</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45977.487058101855</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45977.487058101855</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45977.487058101855</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45977.487058101855</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45977.487058101855</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45977.487058101855</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45977.487058101855</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45977.487058101855</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45977.487058101855</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45977.487058101855</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45977.487058101855</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45977.487058101855</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45977.487058101855</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45977.487058101855</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45977.487058101855</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45977.487058101855</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45977.487058101855</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45977.487058101855</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45977.487058101855</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45977.487058101855</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45977.487058101855</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45977.487058101855</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45977.487058101855</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45977.487058101855</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45977.487058101855</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45977.487058101855</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45977.487058101855</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45977.487058101855</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45977.487058101855</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45977.487058101855</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45977.487058101855</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45977.487058101855</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45977.487058101855</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45977.487058101855</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45977.487058101855</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45977.487058101855</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45977.487058101855</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45977.487058101855</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45977.487058101855</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45977.487058101855</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45977.487058101855</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45977.487058101855</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45977.487058101855</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45977.487058101855</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45977.487058101855</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45977.487058101855</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45977.487058101855</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45977.487058101855</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45977.487058101855</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45977.487058101855</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45977.487058101855</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45977.487058101855</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45977.487058101855</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45977.487058101855</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45977.487058101855</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45977.487058101855</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45977.487058101855</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45977.487058101855</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45977.487058101855</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45977.487058101855</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45977.487058101855</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45977.487058101855</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45977.487058101855</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45977.487058101855</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45977.487058101855</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45977.487058101855</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45977.487058101855</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45977.487058101855</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45977.487058101855</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45977.487058101855</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45977.487058101855</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45977.487058101855</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45977.487058101855</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45977.487058101855</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45977.487058101855</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45977.487058101855</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45977.487058101855</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45977.487058101855</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45977.487058101855</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45977.487058101855</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45977.487058101855</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45977.487058101855</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45977.487058101855</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45977.487058101855</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45977.487058101855</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45977.487058101855</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45977.487058101855</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45977.487058101855</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45977.487058101855</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45977.487058101855</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45977.487058101855</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45977.487058101855</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45977.487058101855</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45977.487058101855</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45977.487058101855</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45977.487058101855</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45977.487058101855</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45977.487058101855</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45977.487058101855</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45977.487058101855</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45977.487058101855</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45977.487058101855</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45977.487058101855</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45977.487058101855</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45977.487058101855</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45977.487058101855</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45977.487058101855</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45977.487058101855</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45977.487058101855</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45977.487058101855</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45977.487058101855</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45977.487058101855</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45977.487058101855</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45977.487058101855</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45977.487058101855</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45977.487058101855</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45977.487058101855</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45977.487058101855</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45977.487058101855</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45977.487058101855</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45977.487058101855</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45977.487058101855</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39133</v>
      </c>
      <c r="B2" s="134" t="str">
        <f>IFERROR(VLOOKUP(D2,DB!A:K,11,0),"")</f>
        <v>R6</v>
      </c>
      <c r="C2" s="135">
        <v>1</v>
      </c>
      <c r="D2" s="134" t="s">
        <v>35372</v>
      </c>
      <c r="E2" s="117" t="s">
        <v>39021</v>
      </c>
      <c r="F2" s="136">
        <v>45977.363761574074</v>
      </c>
      <c r="G2" s="105">
        <f t="shared" ref="G2:G9" ca="1" si="0">IFERROR(NOW()-F2,"-")</f>
        <v>0.12329652778134914</v>
      </c>
      <c r="H2" s="136">
        <v>45977.357824074075</v>
      </c>
      <c r="I2" s="134" t="str">
        <f>IFERROR(VLOOKUP(D2,DB!A:F,6,0),"")</f>
        <v>SCECO</v>
      </c>
      <c r="J2" s="134" t="str">
        <f>IFERROR(VLOOKUP(D2,DB!A:G,7,0),"")</f>
        <v>Vandalized</v>
      </c>
      <c r="K2" s="137" t="s">
        <v>39134</v>
      </c>
      <c r="L2" s="138" t="str">
        <f>IFERROR(VLOOKUP(D2,DB!A:I,9,0),"")</f>
        <v>Latis</v>
      </c>
    </row>
    <row r="3" spans="1:16382" ht="31.5" customHeight="1">
      <c r="A3" s="133" t="s">
        <v>39135</v>
      </c>
      <c r="B3" s="134" t="str">
        <f>IFERROR(VLOOKUP(D3,DB!A:K,11,0),"")</f>
        <v>R6</v>
      </c>
      <c r="C3" s="135">
        <v>1</v>
      </c>
      <c r="D3" s="134" t="s">
        <v>31674</v>
      </c>
      <c r="E3" s="117" t="s">
        <v>39021</v>
      </c>
      <c r="F3" s="154">
        <v>45977.401550925926</v>
      </c>
      <c r="G3" s="75">
        <f ca="1">IFERROR(NOW()-F3,"-")</f>
        <v>8.5507060182862915E-2</v>
      </c>
      <c r="H3" s="136">
        <v>45977.401550925926</v>
      </c>
      <c r="I3" s="134" t="str">
        <f>IFERROR(VLOOKUP(D3,DB!A:F,6,0),"")</f>
        <v>SCECO</v>
      </c>
      <c r="J3" s="134" t="str">
        <f>IFERROR(VLOOKUP(D3,DB!A:G,7,0),"")</f>
        <v>Vandalized</v>
      </c>
      <c r="K3" s="137" t="s">
        <v>39136</v>
      </c>
      <c r="L3" s="138" t="str">
        <f>IFERROR(VLOOKUP(D3,DB!A:I,9,0),"")</f>
        <v>Latis</v>
      </c>
    </row>
    <row r="4" spans="1:16382" ht="31.5" customHeight="1">
      <c r="A4" s="133"/>
      <c r="B4" s="134" t="str">
        <f>IFERROR(VLOOKUP(D4,DB!A:K,11,0),"")</f>
        <v/>
      </c>
      <c r="C4" s="135"/>
      <c r="D4" s="153"/>
      <c r="E4" s="117"/>
      <c r="F4" s="154"/>
      <c r="G4" s="75">
        <f ca="1">IFERROR(NOW()-F4,"-")</f>
        <v>45977.487057986109</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45977.487058101855</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45977.487058101855</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45977.487058101855</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ca="1" si="0"/>
        <v>45977.487058101855</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0"/>
        <v>45977.487058101855</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ref="G10:G73" ca="1" si="1">IFERROR(NOW()-F10,"-")</f>
        <v>45977.487058101855</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45977.487058101855</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45977.487058101855</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45977.487058101855</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45977.487058101855</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45977.487058101855</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45977.487058101855</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45977.487058101855</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45977.487058101855</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45977.487058101855</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45977.487058101855</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45977.487058101855</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45977.487058101855</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45977.487058101855</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45977.487058101855</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45977.487058101855</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45977.487058101855</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45977.487058101855</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45977.487058101855</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45977.487058101855</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45977.487058101855</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45977.487058101855</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45977.487058101855</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45977.487058101855</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45977.487058101855</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45977.487058101855</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45977.487058101855</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45977.487058101855</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45977.487058101855</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45977.487058101855</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45977.487058101855</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45977.487058101855</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45977.487058101855</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45977.487058101855</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45977.487058101855</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45977.487058101855</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45977.487058101855</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45977.487058101855</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45977.487058101855</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45977.487058101855</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45977.487058101855</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45977.487058101855</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45977.487058101855</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45977.487058101855</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45977.487058101855</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45977.487058101855</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45977.487058101855</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45977.487058101855</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45977.487058101855</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45977.487058101855</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45977.487058101855</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45977.487058101855</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45977.487058101855</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45977.487058101855</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45977.487058101855</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45977.487058101855</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45977.487058101855</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45977.487058101855</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45977.487058101855</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45977.487058101855</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45977.487058101855</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45977.487058101855</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ca="1" si="1"/>
        <v>45977.487058101855</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1"/>
        <v>45977.487058101855</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ref="G74:G107" ca="1" si="2">IFERROR(NOW()-F74,"-")</f>
        <v>45977.487058101855</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45977.487058101855</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45977.487058101855</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45977.487058101855</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45977.487058101855</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45977.487058101855</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45977.487058101855</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45977.487058101855</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45977.487058101855</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45977.487058101855</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45977.487058101855</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45977.487058101855</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45977.487058101855</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45977.487058101855</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45977.487058101855</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45977.487058101855</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45977.487058101855</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45977.487058101855</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45977.487058101855</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45977.487058101855</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45977.487058101855</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45977.487058101855</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45977.487058101855</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45977.487058101855</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45977.487058101855</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45977.487058101855</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45977.487058101855</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45977.487058101855</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45977.487058101855</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45977.487058101855</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45977.487058101855</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45977.487058101855</v>
      </c>
      <c r="H105" s="136"/>
      <c r="I105" s="134" t="str">
        <f>IFERROR(VLOOKUP(D105,DB!A:F,6,0),"")</f>
        <v/>
      </c>
      <c r="J105" s="134" t="str">
        <f>IFERROR(VLOOKUP(D105,DB!A:G,7,0),"")</f>
        <v/>
      </c>
      <c r="K105" s="137"/>
      <c r="L105" s="138" t="str">
        <f>IFERROR(VLOOKUP(D105,DB!A:I,9,0),"")</f>
        <v/>
      </c>
    </row>
    <row r="106" spans="1:12" ht="31.5" customHeight="1">
      <c r="A106" s="133"/>
      <c r="B106" s="134" t="str">
        <f>IFERROR(VLOOKUP(D106,DB!A:K,11,0),"")</f>
        <v/>
      </c>
      <c r="C106" s="135"/>
      <c r="D106" s="134"/>
      <c r="E106" s="117"/>
      <c r="F106" s="136"/>
      <c r="G106" s="105">
        <f t="shared" ca="1" si="2"/>
        <v>45977.487058101855</v>
      </c>
      <c r="H106" s="136"/>
      <c r="I106" s="134" t="str">
        <f>IFERROR(VLOOKUP(D106,DB!A:F,6,0),"")</f>
        <v/>
      </c>
      <c r="J106" s="134" t="str">
        <f>IFERROR(VLOOKUP(D106,DB!A:G,7,0),"")</f>
        <v/>
      </c>
      <c r="K106" s="137"/>
      <c r="L106" s="138" t="str">
        <f>IFERROR(VLOOKUP(D106,DB!A:I,9,0),"")</f>
        <v/>
      </c>
    </row>
    <row r="107" spans="1:12" ht="31.5" customHeight="1">
      <c r="A107" s="133"/>
      <c r="B107" s="134" t="str">
        <f>IFERROR(VLOOKUP(D107,DB!A:K,11,0),"")</f>
        <v/>
      </c>
      <c r="C107" s="135"/>
      <c r="D107" s="134"/>
      <c r="E107" s="117"/>
      <c r="F107" s="136"/>
      <c r="G107" s="105">
        <f t="shared" ca="1" si="2"/>
        <v>45977.487058101855</v>
      </c>
      <c r="H107" s="136"/>
      <c r="I107" s="134" t="str">
        <f>IFERROR(VLOOKUP(D107,DB!A:F,6,0),"")</f>
        <v/>
      </c>
      <c r="J107" s="134" t="str">
        <f>IFERROR(VLOOKUP(D107,DB!A:G,7,0),"")</f>
        <v/>
      </c>
      <c r="K107" s="137"/>
      <c r="L107" s="138"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2025-11-16T08:43:01Z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