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54" documentId="120_S{2AC9BD13-BADA-5192-A53E-5A8FF88502F6}" xr6:coauthVersionLast="47" xr6:coauthVersionMax="47" xr10:uidLastSave="{A6AF2440-0E4C-4947-9749-83615F4B8875}"/>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4" i="2"/>
  <c r="G4" i="2"/>
  <c r="I4" i="2"/>
  <c r="J4" i="2"/>
  <c r="L4"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<sst xmlns="http://schemas.openxmlformats.org/spreadsheetml/2006/main" count="180279" uniqueCount="39125">
  <si>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</si>
  <si>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</si>
  <si>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</si>
  <si>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</si>
  <si>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</si>
  <si>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</si>
  <si>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</si>
  <si>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</si>
  <si>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</si>
  <si>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</si>
  <si>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</si>
  <si>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</si>
  <si>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</si>
  <si>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</si>
  <si>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</si>
  <si>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</si>
  <si>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</si>
  <si>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</si>
  <si>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</si>
  <si>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</si>
  <si>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</si>
  <si>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</si>
  <si>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</si>
  <si>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</si>
  <si>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</si>
  <si>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</si>
  <si>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</si>
  <si>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</si>
  <si>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</si>
  <si>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</si>
  <si>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</si>
  <si>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</si>
  <si>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</si>
  <si>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</si>
  <si>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</si>
  <si>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</si>
  <si>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</si>
  <si>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</si>
  <si>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</si>
  <si>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</si>
  <si>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</si>
  <si>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</si>
  <si>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</si>
  <si>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</si>
  <si>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</si>
  <si>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</si>
  <si>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</si>
  <si>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</si>
  <si>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</si>
  <si>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</si>
  <si>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</si>
  <si>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</si>
  <si>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</si>
  <si>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</si>
  <si>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</si>
  <si>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</si>
  <si>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</si>
  <si>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</si>
  <si>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</si>
  <si>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</si>
  <si>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</si>
  <si>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</si>
  <si>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</si>
  <si>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</si>
  <si>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</si>
  <si>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</si>
  <si>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</si>
  <si>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</si>
  <si>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</si>
  <si>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</si>
  <si>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</si>
  <si>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</si>
  <si>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</si>
  <si>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</si>
  <si>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</si>
  <si>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</si>
  <si>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</si>
  <si>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</si>
  <si>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</si>
  <si>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</si>
  <si>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</si>
  <si>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</si>
  <si>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</si>
  <si>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</si>
  <si>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</si>
  <si>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</si>
  <si>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</si>
  <si>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</si>
  <si>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</si>
  <si>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</si>
  <si>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</si>
  <si>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</si>
  <si>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</si>
  <si>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</si>
  <si>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</si>
  <si>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</si>
  <si>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</si>
  <si>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</si>
  <si>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</si>
  <si>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</si>
  <si>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</si>
  <si>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</si>
  <si>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</si>
  <si>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</si>
  <si>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</si>
  <si>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</si>
  <si>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</si>
  <si>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</si>
  <si>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</si>
  <si>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</si>
  <si>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</si>
  <si>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</si>
  <si>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</si>
  <si>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</si>
  <si>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</si>
  <si>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</si>
  <si>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</si>
  <si>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</si>
  <si>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</si>
  <si>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</si>
  <si>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</si>
  <si>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</si>
  <si>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</si>
  <si>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</si>
  <si>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</si>
  <si>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</si>
  <si>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</si>
  <si>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</si>
  <si>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</si>
  <si>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</si>
  <si>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</si>
  <si>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</si>
  <si>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</si>
  <si>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</si>
  <si>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</si>
  <si>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</si>
  <si>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</si>
  <si>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</si>
  <si>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</si>
  <si>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</si>
  <si>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</si>
  <si>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</si>
  <si>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</si>
  <si>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</si>
  <si>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</si>
  <si>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</si>
  <si>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</si>
  <si>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</si>
  <si>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</si>
  <si>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</si>
  <si>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</si>
  <si>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</si>
  <si>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</si>
  <si>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</si>
  <si>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</si>
  <si>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</si>
  <si>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</si>
  <si>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</si>
  <si>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</si>
  <si>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</si>
  <si>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</si>
  <si>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</si>
  <si>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</si>
  <si>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</si>
  <si>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</si>
  <si>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</si>
  <si>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</si>
  <si>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</si>
  <si>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</si>
  <si>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</si>
  <si>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</si>
  <si>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</si>
  <si>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</si>
  <si>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</si>
  <si>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</si>
  <si>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</si>
  <si>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</si>
  <si>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</si>
  <si>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</si>
  <si>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</si>
  <si>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</si>
  <si>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</si>
  <si>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</si>
  <si>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</si>
  <si>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</si>
  <si>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</si>
  <si>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</si>
  <si>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</si>
  <si>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</si>
  <si>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</si>
  <si>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</si>
  <si>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</si>
  <si>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</si>
  <si>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</si>
  <si>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</si>
  <si>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</si>
  <si>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</si>
  <si>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</si>
  <si>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</si>
  <si>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</si>
  <si>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</si>
  <si>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</si>
  <si>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</si>
  <si>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</si>
  <si>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</si>
  <si>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</si>
  <si>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</si>
  <si>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</si>
  <si>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</si>
  <si>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</si>
  <si>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</si>
  <si>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</si>
  <si>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</si>
  <si>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</si>
  <si>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</si>
  <si>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</si>
  <si>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</si>
  <si>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</si>
  <si>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</si>
  <si>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</si>
  <si>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</si>
  <si>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</si>
  <si>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</si>
  <si>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</si>
  <si>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</si>
  <si>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</si>
  <si>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</si>
  <si>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</si>
  <si>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</si>
  <si>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</si>
  <si>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</si>
  <si>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</si>
  <si>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</si>
  <si>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</si>
  <si>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</si>
  <si>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</si>
  <si>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</si>
  <si>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</si>
  <si>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</si>
  <si>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</si>
  <si>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</si>
  <si>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</si>
  <si>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</si>
  <si>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</si>
  <si>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</si>
  <si>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</si>
  <si>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</si>
  <si>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</si>
  <si>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</si>
  <si>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</si>
  <si>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</si>
  <si>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</si>
  <si>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</si>
  <si>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</si>
  <si>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</si>
  <si>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</si>
  <si>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</si>
  <si>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</si>
  <si>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</si>
  <si>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</si>
  <si>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</si>
  <si>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</si>
  <si>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</si>
  <si>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</si>
  <si>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</si>
  <si>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</si>
  <si>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</si>
  <si>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</si>
  <si>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</si>
  <si>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</si>
  <si>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</si>
  <si>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</si>
  <si>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</si>
  <si>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</si>
  <si>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</si>
  <si>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</si>
  <si>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</si>
  <si>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</si>
  <si>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</si>
  <si>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</si>
  <si>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</si>
  <si>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</si>
  <si>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</si>
  <si>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</si>
  <si>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</si>
  <si>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</si>
  <si>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</si>
  <si>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</si>
  <si>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</si>
  <si>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</si>
  <si>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</si>
  <si>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</si>
  <si>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</si>
  <si>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</si>
  <si>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</si>
  <si>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</si>
  <si>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</si>
  <si>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</si>
  <si>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</si>
  <si>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</si>
  <si>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</si>
  <si>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</si>
  <si>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</si>
  <si>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</si>
  <si>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</si>
  <si>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</si>
  <si>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</si>
  <si>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</si>
  <si>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</si>
  <si>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</si>
  <si>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</si>
  <si>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</si>
  <si>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</si>
  <si>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</si>
  <si>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</si>
  <si>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</si>
  <si>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</si>
  <si>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</si>
  <si>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</si>
  <si>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</si>
  <si>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</si>
  <si>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</si>
  <si>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</si>
  <si>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</si>
  <si>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</si>
  <si>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</si>
  <si>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</si>
  <si>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</si>
  <si>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</si>
  <si>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</si>
  <si>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</si>
  <si>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</si>
  <si>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</si>
  <si>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</si>
  <si>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</si>
  <si>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</si>
  <si>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</si>
  <si>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</si>
  <si>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</si>
  <si>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</si>
  <si>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</si>
  <si>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</si>
  <si>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</si>
  <si>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</si>
  <si>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</si>
  <si>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</si>
  <si>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</si>
  <si>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</si>
  <si>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</si>
  <si>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</si>
  <si>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</si>
  <si>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</si>
  <si>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</si>
  <si>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</si>
  <si>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</si>
  <si>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</si>
  <si>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</si>
  <si>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</si>
  <si>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</si>
  <si>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</si>
  <si>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</si>
  <si>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</si>
  <si>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</si>
  <si>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</si>
  <si>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</si>
  <si>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</si>
  <si>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</si>
  <si>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</si>
  <si>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</si>
  <si>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</si>
  <si>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</si>
  <si>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</si>
  <si>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</si>
  <si>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</si>
  <si>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</si>
  <si>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</si>
  <si>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</si>
  <si>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</si>
  <si>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</si>
  <si>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</si>
  <si>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</si>
  <si>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</si>
  <si>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</si>
  <si>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</si>
  <si>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</si>
  <si>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</si>
  <si>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</si>
  <si>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</si>
  <si>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</si>
  <si>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</si>
  <si>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</si>
  <si>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</si>
  <si>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</si>
  <si>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</si>
  <si>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</si>
  <si>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</si>
  <si>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</si>
  <si>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</si>
  <si>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</si>
  <si>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</si>
  <si>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</si>
  <si>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</si>
  <si>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</si>
  <si>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</si>
  <si>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</si>
  <si>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</si>
  <si>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</si>
  <si>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</si>
  <si>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</si>
  <si>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</si>
  <si>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</si>
  <si>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</si>
  <si>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</si>
  <si>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</si>
  <si>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</si>
  <si>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</si>
  <si>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</si>
  <si>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</si>
  <si>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</si>
  <si>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</si>
  <si>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</si>
  <si>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</si>
  <si>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</si>
  <si>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</si>
  <si>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</si>
  <si>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</si>
  <si>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</si>
  <si>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</si>
  <si>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</si>
  <si>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</si>
  <si>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</si>
  <si>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</si>
  <si>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</si>
  <si>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</si>
  <si>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</si>
  <si>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</si>
  <si>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</si>
  <si>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</si>
  <si>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</si>
  <si>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</si>
  <si>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</si>
  <si>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</si>
  <si>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</si>
  <si>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</si>
  <si>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</si>
  <si>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</si>
  <si>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</si>
  <si>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</si>
  <si>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</si>
  <si>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</si>
  <si>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</si>
  <si>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</si>
  <si>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</si>
  <si>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</si>
  <si>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</si>
  <si>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</si>
  <si>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</si>
  <si>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</si>
  <si>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</si>
  <si>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</si>
  <si>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</si>
  <si>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</si>
  <si>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</si>
  <si>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</si>
  <si>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</si>
  <si>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</si>
  <si>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</si>
  <si>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</si>
  <si>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</si>
  <si>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</si>
  <si>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</si>
  <si>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</si>
  <si>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</si>
  <si>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</si>
  <si>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</si>
  <si>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</si>
  <si>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</si>
  <si>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</si>
  <si>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</si>
  <si>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</si>
  <si>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</si>
  <si>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</si>
  <si>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</si>
  <si>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</si>
  <si>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</si>
  <si>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</si>
  <si>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</si>
  <si>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</si>
  <si>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</si>
  <si>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</si>
  <si>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</si>
  <si>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</si>
  <si>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</si>
  <si>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</si>
  <si>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</si>
  <si>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</si>
  <si>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</si>
  <si>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</si>
  <si>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</si>
  <si>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</si>
  <si>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</si>
  <si>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</si>
  <si>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</si>
  <si>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</si>
  <si>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</si>
  <si>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</si>
  <si>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</si>
  <si>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</si>
  <si>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</si>
  <si>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</si>
  <si>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</si>
  <si>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</si>
  <si>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</si>
  <si>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</si>
  <si>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</si>
  <si>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</si>
  <si>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</si>
  <si>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</si>
  <si>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</si>
  <si>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</si>
  <si>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</si>
  <si>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</si>
  <si>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</si>
  <si>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</si>
  <si>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</si>
  <si>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</si>
  <si>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</si>
  <si>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</si>
  <si>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</si>
  <si>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</si>
  <si>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</si>
  <si>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</si>
  <si>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</si>
  <si>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</si>
  <si>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</si>
  <si>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</si>
  <si>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</si>
  <si>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</si>
  <si>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</si>
  <si>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</si>
  <si>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</si>
  <si>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</si>
  <si>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</si>
  <si>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</si>
  <si>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</si>
  <si>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</si>
  <si>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</si>
  <si>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</si>
  <si>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</si>
  <si>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</si>
  <si>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</si>
  <si>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</si>
  <si>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</si>
  <si>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</si>
  <si>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</si>
  <si>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</si>
  <si>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</si>
  <si>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</si>
  <si>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</si>
  <si>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</si>
  <si>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</si>
  <si>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</si>
  <si>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</si>
  <si>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</si>
  <si>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</si>
  <si>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</si>
  <si>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</si>
  <si>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</si>
  <si>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</si>
  <si>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</si>
  <si>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</si>
  <si>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</si>
  <si>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</si>
  <si>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</si>
  <si>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</si>
  <si>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</si>
  <si>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</si>
  <si>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</si>
  <si>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</si>
  <si>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</si>
  <si>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</si>
  <si>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</si>
  <si>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</si>
  <si>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</si>
  <si>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</si>
  <si>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</si>
  <si>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</si>
  <si>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</si>
  <si>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</si>
  <si>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</si>
  <si>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</si>
  <si>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</si>
  <si>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</si>
  <si>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</si>
  <si>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</si>
  <si>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</si>
  <si>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</si>
  <si>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</si>
  <si>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</si>
  <si>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</si>
  <si>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</si>
  <si>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</si>
  <si>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</si>
  <si>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</si>
  <si>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</si>
  <si>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</si>
  <si>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</si>
  <si>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</si>
  <si>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</si>
  <si>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</si>
  <si>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</si>
  <si>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</si>
  <si>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</si>
  <si>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</si>
  <si>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</si>
  <si>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</si>
  <si>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</si>
  <si>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</si>
  <si>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</si>
  <si>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</si>
  <si>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</si>
  <si>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</si>
  <si>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</si>
  <si>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</si>
  <si>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</si>
  <si>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</si>
  <si>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</si>
  <si>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</si>
  <si>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</si>
  <si>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</si>
  <si>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</si>
  <si>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</si>
  <si>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</si>
  <si>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</si>
  <si>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</si>
  <si>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</si>
  <si>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</si>
  <si>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</si>
  <si>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</si>
  <si>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</si>
  <si>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</si>
  <si>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</si>
  <si>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</si>
  <si>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</si>
  <si>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</si>
  <si>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</si>
  <si>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</si>
  <si>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</si>
  <si>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</si>
  <si>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</si>
  <si>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</si>
  <si>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</si>
  <si>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</si>
  <si>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</si>
  <si>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</si>
  <si>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</si>
  <si>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</si>
  <si>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</si>
  <si>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</si>
  <si>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</si>
  <si>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</si>
  <si>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</si>
  <si>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</si>
  <si>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</si>
  <si>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</si>
  <si>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</si>
  <si>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</si>
  <si>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</si>
  <si>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</si>
  <si>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</si>
  <si>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</si>
  <si>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</si>
  <si>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</si>
  <si>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</si>
  <si>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</si>
  <si>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</si>
  <si>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</si>
  <si>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</si>
  <si>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</si>
  <si>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</si>
  <si>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</si>
  <si>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</si>
  <si>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</si>
  <si>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</si>
  <si>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</si>
  <si>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</si>
  <si>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</si>
  <si>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</si>
  <si>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</si>
  <si>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</si>
  <si>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</si>
  <si>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</si>
  <si>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</si>
  <si>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</si>
  <si>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</si>
  <si>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</si>
  <si>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</si>
  <si>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</si>
  <si>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</si>
  <si>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</si>
  <si>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</si>
  <si>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</si>
  <si>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</si>
  <si>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</si>
  <si>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</si>
  <si>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</si>
  <si>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</si>
  <si>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</si>
  <si>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</si>
  <si>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</si>
  <si>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</si>
  <si>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</si>
  <si>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</si>
  <si>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</si>
  <si>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</si>
  <si>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</si>
  <si>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</si>
  <si>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</si>
  <si>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</si>
  <si>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</si>
  <si>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</si>
  <si>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</si>
  <si>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</si>
  <si>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</si>
  <si>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</si>
  <si>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</si>
  <si>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</si>
  <si>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</si>
  <si>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</si>
  <si>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</si>
  <si>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</si>
  <si>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</si>
  <si>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</si>
  <si>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</si>
  <si>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</si>
  <si>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</si>
  <si>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</si>
  <si>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</si>
  <si>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</si>
  <si>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</si>
  <si>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</si>
  <si>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</si>
  <si>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</si>
  <si>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</si>
  <si>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</si>
  <si>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</si>
  <si>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</si>
  <si>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</si>
  <si>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</si>
  <si>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</si>
  <si>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</si>
  <si>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</si>
  <si>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</si>
  <si>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</si>
  <si>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</si>
  <si>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</si>
  <si>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</si>
  <si>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</si>
  <si>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</si>
  <si>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</si>
  <si>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</si>
  <si>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</si>
  <si>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</si>
  <si>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</si>
  <si>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</si>
  <si>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</si>
  <si>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</si>
  <si>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</si>
  <si>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</si>
  <si>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</si>
  <si>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</si>
  <si>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</si>
  <si>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</si>
  <si>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</si>
  <si>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</si>
  <si>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</si>
  <si>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</si>
  <si>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</si>
  <si>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</si>
  <si>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</si>
  <si>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</si>
  <si>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</si>
  <si>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</si>
  <si>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</si>
  <si>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</si>
  <si>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</si>
  <si>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</si>
  <si>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</si>
  <si>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</si>
  <si>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</si>
  <si>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</si>
  <si>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</si>
  <si>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</si>
  <si>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</si>
  <si>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</si>
  <si>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</si>
  <si>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</si>
  <si>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</si>
  <si>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</si>
  <si>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</si>
  <si>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</si>
  <si>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</si>
  <si>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</si>
  <si>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</si>
  <si>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</si>
  <si>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</si>
  <si>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</si>
  <si>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</si>
  <si>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</si>
  <si>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</si>
  <si>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</si>
  <si>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</si>
  <si>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</si>
  <si>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</si>
  <si>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</si>
  <si>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</si>
  <si>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</si>
  <si>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</si>
  <si>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</si>
  <si>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</si>
  <si>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</si>
  <si>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</si>
  <si>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</si>
  <si>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</si>
  <si>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</si>
  <si>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</si>
  <si>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</si>
  <si>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</si>
  <si>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</si>
  <si>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</si>
  <si>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</si>
  <si>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</si>
  <si>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</si>
  <si>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</si>
  <si>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</si>
  <si>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</si>
  <si>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</si>
  <si>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</si>
  <si>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</si>
  <si>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</si>
  <si>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</si>
  <si>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</si>
  <si>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</si>
  <si>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</si>
  <si>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</si>
  <si>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</si>
  <si>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</si>
  <si>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</si>
  <si>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</si>
  <si>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</si>
  <si>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</si>
  <si>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</si>
  <si>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</si>
  <si>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</si>
  <si>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</si>
  <si>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</si>
  <si>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</si>
  <si>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</si>
  <si>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</si>
  <si>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</si>
  <si>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</si>
  <si>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</si>
  <si>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</si>
  <si>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</si>
  <si>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</si>
  <si>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</si>
  <si>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</si>
  <si>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</si>
  <si>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</si>
  <si>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</si>
  <si>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</si>
  <si>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</si>
  <si>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</si>
  <si>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</si>
  <si>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</si>
  <si>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</si>
  <si>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</si>
  <si>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</si>
  <si>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</si>
  <si>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</si>
  <si>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</si>
  <si>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</si>
  <si>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</si>
  <si>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</si>
  <si>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</si>
  <si>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</si>
  <si>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</si>
  <si>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</si>
  <si>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</si>
  <si>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</si>
  <si>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</si>
  <si>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</si>
  <si>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</si>
  <si>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</si>
  <si>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</si>
  <si>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</si>
  <si>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</si>
  <si>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</si>
  <si>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</si>
  <si>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</si>
  <si>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</si>
  <si>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</si>
  <si>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</si>
  <si>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</si>
  <si>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</si>
  <si>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</si>
  <si>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</si>
  <si>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</si>
  <si>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</si>
  <si>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</si>
  <si>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</si>
  <si>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</si>
  <si>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</si>
  <si>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</si>
  <si>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</si>
  <si>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</si>
  <si>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</si>
  <si>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</si>
  <si>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</si>
  <si>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</si>
  <si>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</si>
  <si>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</si>
  <si>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</si>
  <si>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</si>
  <si>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</si>
  <si>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</si>
  <si>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</si>
  <si>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</si>
  <si>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</si>
  <si>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</si>
  <si>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</si>
  <si>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</si>
  <si>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</si>
  <si>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</si>
  <si>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</si>
  <si>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</si>
  <si>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</si>
  <si>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</si>
  <si>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</si>
  <si>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</si>
  <si>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</si>
  <si>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</si>
  <si>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</si>
  <si>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</si>
  <si>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</si>
  <si>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</si>
  <si>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</si>
  <si>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</si>
  <si>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</si>
  <si>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</si>
  <si>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</si>
  <si>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</si>
  <si>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</si>
  <si>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</si>
  <si>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</si>
  <si>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</si>
  <si>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</si>
  <si>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</si>
  <si>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</si>
  <si>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</si>
  <si>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</si>
  <si>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</si>
  <si>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</si>
  <si>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</si>
  <si>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</si>
  <si>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</si>
  <si>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</si>
  <si>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</si>
  <si>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</si>
  <si>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</si>
  <si>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</si>
  <si>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</si>
  <si>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</si>
  <si>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</si>
  <si>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</si>
  <si>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</si>
  <si>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</si>
  <si>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</si>
  <si>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</si>
  <si>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</si>
  <si>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</si>
  <si>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</si>
  <si>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</si>
  <si>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</si>
  <si>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</si>
  <si>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</si>
  <si>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</si>
  <si>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</si>
  <si>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</si>
  <si>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</si>
  <si>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</si>
  <si>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</si>
  <si>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</si>
  <si>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</si>
  <si>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</si>
  <si>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</si>
  <si>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</si>
  <si>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</si>
  <si>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</si>
  <si>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</si>
  <si>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</si>
  <si>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</si>
  <si>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</si>
  <si>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</si>
  <si>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</si>
  <si>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</si>
  <si>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</si>
  <si>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</si>
  <si>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</si>
  <si>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</si>
  <si>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</si>
  <si>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</si>
  <si>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</si>
  <si>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</si>
  <si>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</si>
  <si>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</si>
  <si>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</si>
  <si>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</si>
  <si>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</si>
  <si>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</si>
  <si>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</si>
  <si>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</si>
  <si>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</si>
  <si>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</si>
  <si>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</si>
  <si>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</si>
  <si>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</si>
  <si>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</si>
  <si>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</si>
  <si>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</si>
  <si>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</si>
  <si>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</si>
  <si>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</si>
  <si>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</si>
  <si>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</si>
  <si>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</si>
  <si>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</si>
  <si>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</si>
  <si>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</si>
  <si>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</si>
  <si>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</si>
  <si>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</si>
  <si>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</si>
  <si>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</si>
  <si>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</si>
  <si>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</si>
  <si>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</si>
  <si>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</si>
  <si>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</si>
  <si>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</si>
  <si>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</si>
  <si>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</si>
  <si>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</si>
  <si>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</si>
  <si>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</si>
  <si>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</si>
  <si>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</si>
  <si>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</si>
  <si>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</si>
  <si>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</si>
  <si>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</si>
  <si>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</si>
  <si>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</si>
  <si>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</si>
  <si>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</si>
  <si>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</si>
  <si>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</si>
  <si>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</si>
  <si>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</si>
  <si>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</si>
  <si>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</si>
  <si>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</si>
  <si>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</si>
  <si>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</si>
  <si>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</si>
  <si>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</si>
  <si>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</si>
  <si>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</si>
  <si>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</si>
  <si>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</si>
  <si>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</si>
  <si>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</si>
  <si>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</si>
  <si>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</si>
  <si>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</si>
  <si>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</si>
  <si>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</si>
  <si>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</si>
  <si>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</si>
  <si>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</si>
  <si>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</si>
  <si>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</si>
  <si>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</si>
  <si>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</si>
  <si>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</si>
  <si>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</si>
  <si>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</si>
  <si>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</si>
  <si>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</si>
  <si>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</si>
  <si>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</si>
  <si>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</si>
  <si>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</si>
  <si>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</si>
  <si>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</si>
  <si>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</si>
  <si>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</si>
  <si>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</si>
  <si>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</si>
  <si>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</si>
  <si>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</si>
  <si>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</si>
  <si>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</si>
  <si>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</si>
  <si>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</si>
  <si>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</si>
  <si>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</si>
  <si>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</si>
  <si>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</si>
  <si>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</si>
  <si>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</si>
  <si>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</si>
  <si>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</si>
  <si>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</si>
  <si>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</si>
  <si>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</si>
  <si>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</si>
  <si>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</si>
  <si>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</si>
  <si>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</si>
  <si>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</si>
  <si>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</si>
  <si>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</si>
  <si>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</si>
  <si>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</si>
  <si>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</si>
  <si>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</si>
  <si>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</si>
  <si>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</si>
  <si>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</si>
  <si>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</si>
  <si>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</si>
  <si>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</si>
  <si>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</si>
  <si>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</si>
  <si>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</si>
  <si>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</si>
  <si>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</si>
  <si>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</si>
  <si>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</si>
  <si>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</si>
  <si>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</si>
  <si>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</si>
  <si>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</si>
  <si>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</si>
  <si>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</si>
  <si>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</si>
  <si>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</si>
  <si>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</si>
  <si>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</si>
  <si>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</si>
  <si>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</si>
  <si>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</si>
  <si>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</si>
  <si>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</si>
  <si>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</si>
  <si>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</si>
  <si>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</si>
  <si>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</si>
  <si>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</si>
  <si>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</si>
  <si>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</si>
  <si>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</si>
  <si>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</si>
  <si>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</si>
  <si>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</si>
  <si>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</si>
  <si>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</si>
  <si>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</si>
  <si>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</si>
  <si>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</si>
  <si>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</si>
  <si>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</si>
  <si>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</si>
  <si>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</si>
  <si>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</si>
  <si>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</si>
  <si>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</si>
  <si>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</si>
  <si>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</si>
  <si>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</si>
  <si>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</si>
  <si>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</si>
  <si>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</si>
  <si>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</si>
  <si>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</si>
  <si>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</si>
  <si>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</si>
  <si>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</si>
  <si>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</si>
  <si>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</si>
  <si>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</si>
  <si>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</si>
  <si>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</si>
  <si>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</si>
  <si>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</si>
  <si>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</si>
  <si>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</si>
  <si>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</si>
  <si>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</si>
  <si>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</si>
  <si>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</si>
  <si>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</si>
  <si>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</si>
  <si>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</si>
  <si>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</si>
  <si>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</si>
  <si>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</si>
  <si>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</si>
  <si>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</si>
  <si>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</si>
  <si>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</si>
  <si>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</si>
  <si>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</si>
  <si>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</si>
  <si>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</si>
  <si>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</si>
  <si>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</si>
  <si>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</si>
  <si>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</si>
  <si>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</si>
  <si>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</si>
  <si>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</si>
  <si>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</si>
  <si>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</si>
  <si>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</si>
  <si>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</si>
  <si>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</si>
  <si>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</si>
  <si>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</si>
  <si>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</si>
  <si>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</si>
  <si>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</si>
  <si>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</si>
  <si>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</si>
  <si>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</si>
  <si>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</si>
  <si>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</si>
  <si>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</si>
  <si>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</si>
  <si>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</si>
  <si>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</si>
  <si>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</si>
  <si>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</si>
  <si>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</si>
  <si>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</si>
  <si>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</si>
  <si>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</si>
  <si>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</si>
  <si>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</si>
  <si>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</si>
  <si>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</si>
  <si>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</si>
  <si>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</si>
  <si>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</si>
  <si>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</si>
  <si>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</si>
  <si>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</si>
  <si>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</si>
  <si>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</si>
  <si>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</si>
  <si>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</si>
  <si>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</si>
  <si>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</si>
  <si>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</si>
  <si>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</si>
  <si>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</si>
  <si>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</si>
  <si>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</si>
  <si>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</si>
  <si>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</si>
  <si>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</si>
  <si>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</si>
  <si>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</si>
  <si>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</si>
  <si>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</si>
  <si>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</si>
  <si>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</si>
  <si>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</si>
  <si>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</si>
  <si>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</si>
  <si>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</si>
  <si>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</si>
  <si>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</si>
  <si>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</si>
  <si>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</si>
  <si>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</si>
  <si>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</si>
  <si>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</si>
  <si>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</si>
  <si>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</si>
  <si>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</si>
  <si>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</si>
  <si>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</si>
  <si>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</si>
  <si>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</si>
  <si>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</si>
  <si>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</si>
  <si>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</si>
  <si>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</si>
  <si>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</si>
  <si>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</si>
  <si>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</si>
  <si>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</si>
  <si>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</si>
  <si>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</si>
  <si>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</si>
  <si>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</si>
  <si>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</si>
  <si>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</si>
  <si>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</si>
  <si>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</si>
  <si>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</si>
  <si>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</si>
  <si>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</si>
  <si>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</si>
  <si>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</si>
  <si>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</si>
  <si>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</si>
  <si>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</si>
  <si>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</si>
  <si>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</si>
  <si>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</si>
  <si>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</si>
  <si>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</si>
  <si>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</si>
  <si>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</si>
  <si>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</si>
  <si>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</si>
  <si>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</si>
  <si>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</si>
  <si>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</si>
  <si>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</si>
  <si>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</si>
  <si>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</si>
  <si>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</si>
  <si>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</si>
  <si>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</si>
  <si>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</si>
  <si>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</si>
  <si>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</si>
  <si>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</si>
  <si>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</si>
  <si>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</si>
  <si>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</si>
  <si>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</si>
  <si>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</si>
  <si>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</si>
  <si>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</si>
  <si>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</si>
  <si>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</si>
  <si>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</si>
  <si>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</si>
  <si>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</si>
  <si>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</si>
  <si>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</si>
  <si>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</si>
  <si>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</si>
  <si>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</si>
  <si>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</si>
  <si>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</si>
  <si>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</si>
  <si>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</si>
  <si>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</si>
  <si>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</si>
  <si>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</si>
  <si>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</si>
  <si>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</si>
  <si>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</si>
  <si>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</si>
  <si>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</si>
  <si>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</si>
  <si>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</si>
  <si>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</si>
  <si>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</si>
  <si>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</si>
  <si>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</si>
  <si>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</si>
  <si>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</si>
  <si>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</si>
  <si>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</si>
  <si>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</si>
  <si>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</si>
  <si>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</si>
  <si>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</si>
  <si>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</si>
  <si>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</si>
  <si>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</si>
  <si>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</si>
  <si>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</si>
  <si>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</si>
  <si>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</si>
  <si>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</si>
  <si>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</si>
  <si>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</si>
  <si>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</si>
  <si>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</si>
  <si>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</si>
  <si>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</si>
  <si>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</si>
  <si>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</si>
  <si>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</si>
  <si>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</si>
  <si>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</si>
  <si>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</si>
  <si>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</si>
  <si>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</si>
  <si>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</si>
  <si>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</si>
  <si>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</si>
  <si>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</si>
  <si>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</si>
  <si>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</si>
  <si>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</si>
  <si>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</si>
  <si>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</si>
  <si>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</si>
  <si>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</si>
  <si>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</si>
  <si>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</si>
  <si>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</si>
  <si>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</si>
  <si>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</si>
  <si>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</si>
  <si>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</si>
  <si>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</si>
  <si>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</si>
  <si>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</si>
  <si>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</si>
  <si>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</si>
  <si>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</si>
  <si>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</si>
  <si>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</si>
  <si>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</si>
  <si>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</si>
  <si>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</si>
  <si>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</si>
  <si>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</si>
  <si>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</si>
  <si>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</si>
  <si>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</si>
  <si>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</si>
  <si>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</si>
  <si>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</si>
  <si>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</si>
  <si>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</si>
  <si>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</si>
  <si>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</si>
  <si>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</si>
  <si>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</si>
  <si>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</si>
  <si>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</si>
  <si>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</si>
  <si>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</si>
  <si>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</si>
  <si>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</si>
  <si>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</si>
  <si>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</si>
  <si>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</si>
  <si>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</si>
  <si>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</si>
  <si>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</si>
  <si>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</si>
  <si>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</si>
  <si>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</si>
  <si>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</si>
  <si>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</si>
  <si>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</si>
  <si>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</si>
  <si>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</si>
  <si>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</si>
  <si>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</si>
  <si>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</si>
  <si>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</si>
  <si>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</si>
  <si>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</si>
  <si>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</si>
  <si>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</si>
  <si>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</si>
  <si>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</si>
  <si>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</si>
  <si>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</si>
  <si>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</si>
  <si>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</si>
  <si>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</si>
  <si>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</si>
  <si>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</si>
  <si>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</si>
  <si>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</si>
  <si>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</si>
  <si>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</si>
  <si>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</si>
  <si>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</si>
  <si>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</si>
  <si>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</si>
  <si>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</si>
  <si>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</si>
  <si>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</si>
  <si>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</si>
  <si>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</si>
  <si>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</si>
  <si>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</si>
  <si>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</si>
  <si>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</si>
  <si>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</si>
  <si>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</si>
  <si>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</si>
  <si>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</si>
  <si>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</si>
  <si>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</si>
  <si>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</si>
  <si>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</si>
  <si>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</si>
  <si>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</si>
  <si>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</si>
  <si>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</si>
  <si>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</si>
  <si>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</si>
  <si>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</si>
  <si>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</si>
  <si>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</si>
  <si>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</si>
  <si>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</si>
  <si>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</si>
  <si>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</si>
  <si>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</si>
  <si>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</si>
  <si>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</si>
  <si>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</si>
  <si>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</si>
  <si>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</si>
  <si>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</si>
  <si>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</si>
  <si>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</si>
  <si>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</si>
  <si>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</si>
  <si>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</si>
  <si>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</si>
  <si>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</si>
  <si>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</si>
  <si>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</si>
  <si>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</si>
  <si>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</si>
  <si>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</si>
  <si>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</si>
  <si>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</si>
  <si>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</si>
  <si>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</si>
  <si>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</si>
  <si>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</si>
  <si>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</si>
  <si>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</si>
  <si>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</si>
  <si>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</si>
  <si>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</si>
  <si>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</si>
  <si>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</si>
  <si>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</si>
  <si>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</si>
  <si>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</si>
  <si>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</si>
  <si>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</si>
  <si>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</si>
  <si>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</si>
  <si>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</si>
  <si>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</si>
  <si>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</si>
  <si>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</si>
  <si>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</si>
  <si>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</si>
  <si>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</si>
  <si>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</si>
  <si>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</si>
  <si>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</si>
  <si>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</si>
  <si>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</si>
  <si>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</si>
  <si>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</si>
  <si>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</si>
  <si>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</si>
  <si>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</si>
  <si>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</si>
  <si>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</si>
  <si>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</si>
  <si>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</si>
  <si>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</si>
  <si>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</si>
  <si>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</si>
  <si>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</si>
  <si>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</si>
  <si>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</si>
  <si>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</si>
  <si>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</si>
  <si>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</si>
  <si>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</si>
  <si>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</si>
  <si>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</si>
  <si>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</si>
  <si>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</si>
  <si>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</si>
  <si>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</si>
  <si>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</si>
  <si>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</si>
  <si>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</si>
  <si>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</si>
  <si>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</si>
  <si>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</si>
  <si>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</si>
  <si>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</si>
  <si>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</si>
  <si>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</si>
  <si>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</si>
  <si>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</si>
  <si>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</si>
  <si>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</si>
  <si>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</si>
  <si>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</si>
  <si>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</si>
  <si>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</si>
  <si>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</si>
  <si>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</si>
  <si>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</si>
  <si>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</si>
  <si>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</si>
  <si>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</si>
  <si>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</si>
  <si>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</si>
  <si>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</si>
  <si>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</si>
  <si>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</si>
  <si>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</si>
  <si>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</si>
  <si>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</si>
  <si>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</si>
  <si>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</si>
  <si>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</si>
  <si>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</si>
  <si>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</si>
  <si>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</si>
  <si>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</si>
  <si>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</si>
  <si>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</si>
  <si>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</si>
  <si>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</si>
  <si>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</si>
  <si>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</si>
  <si>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</si>
  <si>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</si>
  <si>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</si>
  <si>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</si>
  <si>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</si>
  <si>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</si>
  <si>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</si>
  <si>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</si>
  <si>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</si>
  <si>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</si>
  <si>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</si>
  <si>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</si>
  <si>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</si>
  <si>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</si>
  <si>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</si>
  <si>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</si>
  <si>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</si>
  <si>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</si>
  <si>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</si>
  <si>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</si>
  <si>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</si>
  <si>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</si>
  <si>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</si>
  <si>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</si>
  <si>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</si>
  <si>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</si>
  <si>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</si>
  <si>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</si>
  <si>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</si>
  <si>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</si>
  <si>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</si>
  <si>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</si>
  <si>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</si>
  <si>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</si>
  <si>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</si>
  <si>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</si>
  <si>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</si>
  <si>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</si>
  <si>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</si>
  <si>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</si>
  <si>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</si>
  <si>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</si>
  <si>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</si>
  <si>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</si>
  <si>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</si>
  <si>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</si>
  <si>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</si>
  <si>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</si>
  <si>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</si>
  <si>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</si>
  <si>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</si>
  <si>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</si>
  <si>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</si>
  <si>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</si>
  <si>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</si>
  <si>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</si>
  <si>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</si>
  <si>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</si>
  <si>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</si>
  <si>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</si>
  <si>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</si>
  <si>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</si>
  <si>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</si>
  <si>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</si>
  <si>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</si>
  <si>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</si>
  <si>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</si>
  <si>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</si>
  <si>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</si>
  <si>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</si>
  <si>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</si>
  <si>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</si>
  <si>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</si>
  <si>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</si>
  <si>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</si>
  <si>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</si>
  <si>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</si>
  <si>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</si>
  <si>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</si>
  <si>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</si>
  <si>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</si>
  <si>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</si>
  <si>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</si>
  <si>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</si>
  <si>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</si>
  <si>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</si>
  <si>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</si>
  <si>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</si>
  <si>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</si>
  <si>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</si>
  <si>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</si>
  <si>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</si>
  <si>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</si>
  <si>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</si>
  <si>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</si>
  <si>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</si>
  <si>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</si>
  <si>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</si>
  <si>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</si>
  <si>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</si>
  <si>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</si>
  <si>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</si>
  <si>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</si>
  <si>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</si>
  <si>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</si>
  <si>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</si>
  <si>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</si>
  <si>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</si>
  <si>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</si>
  <si>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</si>
  <si>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</si>
  <si>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</si>
  <si>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</si>
  <si>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</si>
  <si>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</si>
  <si>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</si>
  <si>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</si>
  <si>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</si>
  <si>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</si>
  <si>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</si>
  <si>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</si>
  <si>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</si>
  <si>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</si>
  <si>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</si>
  <si>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</si>
  <si>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</si>
  <si>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</si>
  <si>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</si>
  <si>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</si>
  <si>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</si>
  <si>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</si>
  <si>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</si>
  <si>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</si>
  <si>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</si>
  <si>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</si>
  <si>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</si>
  <si>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</si>
  <si>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</si>
  <si>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</si>
  <si>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</si>
  <si>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</si>
  <si>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</si>
  <si>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</si>
  <si>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</si>
  <si>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</si>
  <si>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</si>
  <si>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</si>
  <si>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</si>
  <si>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</si>
  <si>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</si>
  <si>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</si>
  <si>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</si>
  <si>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</si>
  <si>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</si>
  <si>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</si>
  <si>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</si>
  <si>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</si>
  <si>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</si>
  <si>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</si>
  <si>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</si>
  <si>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</si>
  <si>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</si>
  <si>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</si>
  <si>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</si>
  <si>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</si>
  <si>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</si>
  <si>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</si>
  <si>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</si>
  <si>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</si>
  <si>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</si>
  <si>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</si>
  <si>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</si>
  <si>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</si>
  <si>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</si>
  <si>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</si>
  <si>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</si>
  <si>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</si>
  <si>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</si>
  <si>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</si>
  <si>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</si>
  <si>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</si>
  <si>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</si>
  <si>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</si>
  <si>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</si>
  <si>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</si>
  <si>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</si>
  <si>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</si>
  <si>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</si>
  <si>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</si>
  <si>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</si>
  <si>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</si>
  <si>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</si>
  <si>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</si>
  <si>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</si>
  <si>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</si>
  <si>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</si>
  <si>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</si>
  <si>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</si>
  <si>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</si>
  <si>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</si>
  <si>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</si>
  <si>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</si>
  <si>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</si>
  <si>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</si>
  <si>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</si>
  <si>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</si>
  <si>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</si>
  <si>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</si>
  <si>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</si>
  <si>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</si>
  <si>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</si>
  <si>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</si>
  <si>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</si>
  <si>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</si>
  <si>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</si>
  <si>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</si>
  <si>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</si>
  <si>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</si>
  <si>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</si>
  <si>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</si>
  <si>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</si>
  <si>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</si>
  <si>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</si>
  <si>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</si>
  <si>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</si>
  <si>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</si>
  <si>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</si>
  <si>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</si>
  <si>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</si>
  <si>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</si>
  <si>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</si>
  <si>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</si>
  <si>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</si>
  <si>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</si>
  <si>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</si>
  <si>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</si>
  <si>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</si>
  <si>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</si>
  <si>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</si>
  <si>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</si>
  <si>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</si>
  <si>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</si>
  <si>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</si>
  <si>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</si>
  <si>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</si>
  <si>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</si>
  <si>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</si>
  <si>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</si>
  <si>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</si>
  <si>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</si>
  <si>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</si>
  <si>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</si>
  <si>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</si>
  <si>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</si>
  <si>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</si>
  <si>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</si>
  <si>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</si>
  <si>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</si>
  <si>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</si>
  <si>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</si>
  <si>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</si>
  <si>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</si>
  <si>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</si>
  <si>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</si>
  <si>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</si>
  <si>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</si>
  <si>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</si>
  <si>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</si>
  <si>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</si>
  <si>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</si>
  <si>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</si>
  <si>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</si>
  <si>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</si>
  <si>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</si>
  <si>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</si>
  <si>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</si>
  <si>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</si>
  <si>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</si>
  <si>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</si>
  <si>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</si>
  <si>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</si>
  <si>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</si>
  <si>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</si>
  <si>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</si>
  <si>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</si>
  <si>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</si>
  <si>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</si>
  <si>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</si>
  <si>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</si>
  <si>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</si>
  <si>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</si>
  <si>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</si>
  <si>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</si>
  <si>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</si>
  <si>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</si>
  <si>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</si>
  <si>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</si>
  <si>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</si>
  <si>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</si>
  <si>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</si>
  <si>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</si>
  <si>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</si>
  <si>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</si>
  <si>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</si>
  <si>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</si>
  <si>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</si>
  <si>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</si>
  <si>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</si>
  <si>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</si>
  <si>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</si>
  <si>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</si>
  <si>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</si>
  <si>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</si>
  <si>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</si>
  <si>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</si>
  <si>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</si>
  <si>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</si>
  <si>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</si>
  <si>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</si>
  <si>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</si>
  <si>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</si>
  <si>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</si>
  <si>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</si>
  <si>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</si>
  <si>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</si>
  <si>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</si>
  <si>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</si>
  <si>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</si>
  <si>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</si>
  <si>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</si>
  <si>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</si>
  <si>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</si>
  <si>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</si>
  <si>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</si>
  <si>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</si>
  <si>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</si>
  <si>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</si>
  <si>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</si>
  <si>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</si>
  <si>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</si>
  <si>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</si>
  <si>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</si>
  <si>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</si>
  <si>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</si>
  <si>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</si>
  <si>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</si>
  <si>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</si>
  <si>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</si>
  <si>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</si>
  <si>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</si>
  <si>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</si>
  <si>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</si>
  <si>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</si>
  <si>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</si>
  <si>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</si>
  <si>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</si>
  <si>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</si>
  <si>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</si>
  <si>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</si>
  <si>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</si>
  <si>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</si>
  <si>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</si>
  <si>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</si>
  <si>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</si>
  <si>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</si>
  <si>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</si>
  <si>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</si>
  <si>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</si>
  <si>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</si>
  <si>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</si>
  <si>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</si>
  <si>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</si>
  <si>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</si>
  <si>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</si>
  <si>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</si>
  <si>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</si>
  <si>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</si>
  <si>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</si>
  <si>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</si>
  <si>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</si>
  <si>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</si>
  <si>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</si>
  <si>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</si>
  <si>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</si>
  <si>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</si>
  <si>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</si>
  <si>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</si>
  <si>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</si>
  <si>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</si>
  <si>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</si>
  <si>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</si>
  <si>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</si>
  <si>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</si>
  <si>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</si>
  <si>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</si>
  <si>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</si>
  <si>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</si>
  <si>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</si>
  <si>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</si>
  <si>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</si>
  <si>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</si>
  <si>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</si>
  <si>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</si>
  <si>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</si>
  <si>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</si>
  <si>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</si>
  <si>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</si>
  <si>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</si>
  <si>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</si>
  <si>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</si>
  <si>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</si>
  <si>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</si>
  <si>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</si>
  <si>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</si>
  <si>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</si>
  <si>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</si>
  <si>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</si>
  <si>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</si>
  <si>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</si>
  <si>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</si>
  <si>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</si>
  <si>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</si>
  <si>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</si>
  <si>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</si>
  <si>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</si>
  <si>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</si>
  <si>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</si>
  <si>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</si>
  <si>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</si>
  <si>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</si>
  <si>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</si>
  <si>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</si>
  <si>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</si>
  <si>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</si>
  <si>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</si>
  <si>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</si>
  <si>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</si>
  <si>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</si>
  <si>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</si>
  <si>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</si>
  <si>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</si>
  <si>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</si>
  <si>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</si>
  <si>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</si>
  <si>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</si>
  <si>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</si>
  <si>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</si>
  <si>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</si>
  <si>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</si>
  <si>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</si>
  <si>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</si>
  <si>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</si>
  <si>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</si>
  <si>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</si>
  <si>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</si>
  <si>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</si>
  <si>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</si>
  <si>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</si>
  <si>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</si>
  <si>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</si>
  <si>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</si>
  <si>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</si>
  <si>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</si>
  <si>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</si>
  <si>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</si>
  <si>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</si>
  <si>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</si>
  <si>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</si>
  <si>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</si>
  <si>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</si>
  <si>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</si>
  <si>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</si>
  <si>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</si>
  <si>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</si>
  <si>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</si>
  <si>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</si>
  <si>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</si>
  <si>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</si>
  <si>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</si>
  <si>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</si>
  <si>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</si>
  <si>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</si>
  <si>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</si>
  <si>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</si>
  <si>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</si>
  <si>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</si>
  <si>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</si>
  <si>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</si>
  <si>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</si>
  <si>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</si>
  <si>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</si>
  <si>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</si>
  <si>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</si>
  <si>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</si>
  <si>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</si>
  <si>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</si>
  <si>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</si>
  <si>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</si>
  <si>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</si>
  <si>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</si>
  <si>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</si>
  <si>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</si>
  <si>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</si>
  <si>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</si>
  <si>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</si>
  <si>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</si>
  <si>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</si>
  <si>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</si>
  <si>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</si>
  <si>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</si>
  <si>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</si>
  <si>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</si>
  <si>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</si>
  <si>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</si>
  <si>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</si>
  <si>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</si>
  <si>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</si>
  <si>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</si>
  <si>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</si>
  <si>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</si>
  <si>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</si>
  <si>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</si>
  <si>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</si>
  <si>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</si>
  <si>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</si>
  <si>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</si>
  <si>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</si>
  <si>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</si>
  <si>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</si>
  <si>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</si>
  <si>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</si>
  <si>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</si>
  <si>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</si>
  <si>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</si>
  <si>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</si>
  <si>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</si>
  <si>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</si>
  <si>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</si>
  <si>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</si>
  <si>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</si>
  <si>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</si>
  <si>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</si>
  <si>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</si>
  <si>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</si>
  <si>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</si>
  <si>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</si>
  <si>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</si>
  <si>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</si>
  <si>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</si>
  <si>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</si>
  <si>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</si>
  <si>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</si>
  <si>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</si>
  <si>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</si>
  <si>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</si>
  <si>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</si>
  <si>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</si>
  <si>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</si>
  <si>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</si>
  <si>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</si>
  <si>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</si>
  <si>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</si>
  <si>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</si>
  <si>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</si>
  <si>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</si>
  <si>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</si>
  <si>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</si>
  <si>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</si>
  <si>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</si>
  <si>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</si>
  <si>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</si>
  <si>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</si>
  <si>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</si>
  <si>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</si>
  <si>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</si>
  <si>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</si>
  <si>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</si>
  <si>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</si>
  <si>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</si>
  <si>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</si>
  <si>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</si>
  <si>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</si>
  <si>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</si>
  <si>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</si>
  <si>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</si>
  <si>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</si>
  <si>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</si>
  <si>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</si>
  <si>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</si>
  <si>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</si>
  <si>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</si>
  <si>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</si>
  <si>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</si>
  <si>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</si>
  <si>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</si>
  <si>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</si>
  <si>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</si>
  <si>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</si>
  <si>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</si>
  <si>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</si>
  <si>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</si>
  <si>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</si>
  <si>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</si>
  <si>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</si>
  <si>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</si>
  <si>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</si>
  <si>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</si>
  <si>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</si>
  <si>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</si>
  <si>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</si>
  <si>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</si>
  <si>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</si>
  <si>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</si>
  <si>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</si>
  <si>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</si>
  <si>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</si>
  <si>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</si>
  <si>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</si>
  <si>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</si>
  <si>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</si>
  <si>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</si>
  <si>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</si>
  <si>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</si>
  <si>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</si>
  <si>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</si>
  <si>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</si>
  <si>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</si>
  <si>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</si>
  <si>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</si>
  <si>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</si>
  <si>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</si>
  <si>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</si>
  <si>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</si>
  <si>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</si>
  <si>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</si>
  <si>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</si>
  <si>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</si>
  <si>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</si>
  <si>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</si>
  <si>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</si>
  <si>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</si>
  <si>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</si>
  <si>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</si>
  <si>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</si>
  <si>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</si>
  <si>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</si>
  <si>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</si>
  <si>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</si>
  <si>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</si>
  <si>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</si>
  <si>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</si>
  <si>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</si>
  <si>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</si>
  <si>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</si>
  <si>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</si>
  <si>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</si>
  <si>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</si>
  <si>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</si>
  <si>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</si>
  <si>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</si>
  <si>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</si>
  <si>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</si>
  <si>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</si>
  <si>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</si>
  <si>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</si>
  <si>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</si>
  <si>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</si>
  <si>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</si>
  <si>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</si>
  <si>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</si>
  <si>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</si>
  <si>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</si>
  <si>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</si>
  <si>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</si>
  <si>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</si>
  <si>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</si>
  <si>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</si>
  <si>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</si>
  <si>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</si>
  <si>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</si>
  <si>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</si>
  <si>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</si>
  <si>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</si>
  <si>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</si>
  <si>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</si>
  <si>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</si>
  <si>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</si>
  <si>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</si>
  <si>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</si>
  <si>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</si>
  <si>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</si>
  <si>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</si>
  <si>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</si>
  <si>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</si>
  <si>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</si>
  <si>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</si>
  <si>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</si>
  <si>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</si>
  <si>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</si>
  <si>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</si>
  <si>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</si>
  <si>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</si>
  <si>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</si>
  <si>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</si>
  <si>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</si>
  <si>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</si>
  <si>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</si>
  <si>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</si>
  <si>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</si>
  <si>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</si>
  <si>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</si>
  <si>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</si>
  <si>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</si>
  <si>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</si>
  <si>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</si>
  <si>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</si>
  <si>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</si>
  <si>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</si>
  <si>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</si>
  <si>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</si>
  <si>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</si>
  <si>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</si>
  <si>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</si>
  <si>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</si>
  <si>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</si>
  <si>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</si>
  <si>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</si>
  <si>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</si>
  <si>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</si>
  <si>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</si>
  <si>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</si>
  <si>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</si>
  <si>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</si>
  <si>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</si>
  <si>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</si>
  <si>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</si>
  <si>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</si>
  <si>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</si>
  <si>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</si>
  <si>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</si>
  <si>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</si>
  <si>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</si>
  <si>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</si>
  <si>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</si>
  <si>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</si>
  <si>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</si>
  <si>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</si>
  <si>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</si>
  <si>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</si>
  <si>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</si>
  <si>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</si>
  <si>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</si>
  <si>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</si>
  <si>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</si>
  <si>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</si>
  <si>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</si>
  <si>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</si>
  <si>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</si>
  <si>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</si>
  <si>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</si>
  <si>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</si>
  <si>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</si>
  <si>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</si>
  <si>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</si>
  <si>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</si>
  <si>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</si>
  <si>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</si>
  <si>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</si>
  <si>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</si>
  <si>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</si>
  <si>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</si>
  <si>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</si>
  <si>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</si>
  <si>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</si>
  <si>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</si>
  <si>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</si>
  <si>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</si>
  <si>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</si>
  <si>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</si>
  <si>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</si>
  <si>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</si>
  <si>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</si>
  <si>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</si>
  <si>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</si>
  <si>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</si>
  <si>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</si>
  <si>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</si>
  <si>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</si>
  <si>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</si>
  <si>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</si>
  <si>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</si>
  <si>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</si>
  <si>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</si>
  <si>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</si>
  <si>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</si>
  <si>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</si>
  <si>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</si>
  <si>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</si>
  <si>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</si>
  <si>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</si>
  <si>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</si>
  <si>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</si>
  <si>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</si>
  <si>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</si>
  <si>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</si>
  <si>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</si>
  <si>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</si>
  <si>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</si>
  <si>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</si>
  <si>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</si>
  <si>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</si>
  <si>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</si>
  <si>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</si>
  <si>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</si>
  <si>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</si>
  <si>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</si>
  <si>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</si>
  <si>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</si>
  <si>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</si>
  <si>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</si>
  <si>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</si>
  <si>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</si>
  <si>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</si>
  <si>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</si>
  <si>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</si>
  <si>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</si>
  <si>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</si>
  <si>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</si>
  <si>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</si>
  <si>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</si>
  <si>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</si>
  <si>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</si>
  <si>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</si>
  <si>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</si>
  <si>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</si>
  <si>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</si>
  <si>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</si>
  <si>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</si>
  <si>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</si>
  <si>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</si>
  <si>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</si>
  <si>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</si>
  <si>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</si>
  <si>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</si>
  <si>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</si>
  <si>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</si>
  <si>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</si>
  <si>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</si>
  <si>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</si>
  <si>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</si>
  <si>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</si>
  <si>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</si>
  <si>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</si>
  <si>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</si>
  <si>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</si>
  <si>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</si>
  <si>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</si>
  <si>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</si>
  <si>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</si>
  <si>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</si>
  <si>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</si>
  <si>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</si>
  <si>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</si>
  <si>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</si>
  <si>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</si>
  <si>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</si>
  <si>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</si>
  <si>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</si>
  <si>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</si>
  <si>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</si>
  <si>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</si>
  <si>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</si>
  <si>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</si>
  <si>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</si>
  <si>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</si>
  <si>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</si>
  <si>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</si>
  <si>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</si>
  <si>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</si>
  <si>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</si>
  <si>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</si>
  <si>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</si>
  <si>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</si>
  <si>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</si>
  <si>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</si>
  <si>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</si>
  <si>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</si>
  <si>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</si>
  <si>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</si>
  <si>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</si>
  <si>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</si>
  <si>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</si>
  <si>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</si>
  <si>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</si>
  <si>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</si>
  <si>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</si>
  <si>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</si>
  <si>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</si>
  <si>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</si>
  <si>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</si>
  <si>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</si>
  <si>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</si>
  <si>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</si>
  <si>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</si>
  <si>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</si>
  <si>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</si>
  <si>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</si>
  <si>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</si>
  <si>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</si>
  <si>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</si>
  <si>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</si>
  <si>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</si>
  <si>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</si>
  <si>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</si>
  <si>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</si>
  <si>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</si>
  <si>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</si>
  <si>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</si>
  <si>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</si>
  <si>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</si>
  <si>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</si>
  <si>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</si>
  <si>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</si>
  <si>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</si>
  <si>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</si>
  <si>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</si>
  <si>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</si>
  <si>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</si>
  <si>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</si>
  <si>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</si>
  <si>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</si>
  <si>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</si>
  <si>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</si>
  <si>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</si>
  <si>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</si>
  <si>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</si>
  <si>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</si>
  <si>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</si>
  <si>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</si>
  <si>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</si>
  <si>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</si>
  <si>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</si>
  <si>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</si>
  <si>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</si>
  <si>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</si>
  <si>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</si>
  <si>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</si>
  <si>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</si>
  <si>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</si>
  <si>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</si>
  <si>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</si>
  <si>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</si>
  <si>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</si>
  <si>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</si>
  <si>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</si>
  <si>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</si>
  <si>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</si>
  <si>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</si>
  <si>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</si>
  <si>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</si>
  <si>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</si>
  <si>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</si>
  <si>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</si>
  <si>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</si>
  <si>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</si>
  <si>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</si>
  <si>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</si>
  <si>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</si>
  <si>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</si>
  <si>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</si>
  <si>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</si>
  <si>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</si>
  <si>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</si>
  <si>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</si>
  <si>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</si>
  <si>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</si>
  <si>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</si>
  <si>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</si>
  <si>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</si>
  <si>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</si>
  <si>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</si>
  <si>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</si>
  <si>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</si>
  <si>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</si>
  <si>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</si>
  <si>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</si>
  <si>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</si>
  <si>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</si>
  <si>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</si>
  <si>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</si>
  <si>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</si>
  <si>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</si>
  <si>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</si>
  <si>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</si>
  <si>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</si>
  <si>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</si>
  <si>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</si>
  <si>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</si>
  <si>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</si>
  <si>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</si>
  <si>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</si>
  <si>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</si>
  <si>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</si>
  <si>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</si>
  <si>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</si>
  <si>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</si>
  <si>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</si>
  <si>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</si>
  <si>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</si>
  <si>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</si>
  <si>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</si>
  <si>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</si>
  <si>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</si>
  <si>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</si>
  <si>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</si>
  <si>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</si>
  <si>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</si>
  <si>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</si>
  <si>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</si>
  <si>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</si>
  <si>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</si>
  <si>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</si>
  <si>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</si>
  <si>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</si>
  <si>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</si>
  <si>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</si>
  <si>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</si>
  <si>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</si>
  <si>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</si>
  <si>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</si>
  <si>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</si>
  <si>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</si>
  <si>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</si>
  <si>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</si>
  <si>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</si>
  <si>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</si>
  <si>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</si>
  <si>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</si>
  <si>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</si>
  <si>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</si>
  <si>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</si>
  <si>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</si>
  <si>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</si>
  <si>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</si>
  <si>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</si>
  <si>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</si>
  <si>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</si>
  <si>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</si>
  <si>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</si>
  <si>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</si>
  <si>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</si>
  <si>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</si>
  <si>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</si>
  <si>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</si>
  <si>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</si>
  <si>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</si>
  <si>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</si>
  <si>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</si>
  <si>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</si>
  <si>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</si>
  <si>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</si>
  <si>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</si>
  <si>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</si>
  <si>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</si>
  <si>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</si>
  <si>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</si>
  <si>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</si>
  <si>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</si>
  <si>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</si>
  <si>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</si>
  <si>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</si>
  <si>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</si>
  <si>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</si>
  <si>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</si>
  <si>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</si>
  <si>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</si>
  <si>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</si>
  <si>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</si>
  <si>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</si>
  <si>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</si>
  <si>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</si>
  <si>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</si>
  <si>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</si>
  <si>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</si>
  <si>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</si>
  <si>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</si>
  <si>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</si>
  <si>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</si>
  <si>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</si>
  <si>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</si>
  <si>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</si>
  <si>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</si>
  <si>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</si>
  <si>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</si>
  <si>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</si>
  <si>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</si>
  <si>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</si>
  <si>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</si>
  <si>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</si>
  <si>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</si>
  <si>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</si>
  <si>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</si>
  <si>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</si>
  <si>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</si>
  <si>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</si>
  <si>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</si>
  <si>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</si>
  <si>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</si>
  <si>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</si>
  <si>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</si>
  <si>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</si>
  <si>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</si>
  <si>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</si>
  <si>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</si>
  <si>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</si>
  <si>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</si>
  <si>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</si>
  <si>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</si>
  <si>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</si>
  <si>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</si>
  <si>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</si>
  <si>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</si>
  <si>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</si>
  <si>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</si>
  <si>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</si>
  <si>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</si>
  <si>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</si>
  <si>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</si>
  <si>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</si>
  <si>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</si>
  <si>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</si>
  <si>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</si>
  <si>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</si>
  <si>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</si>
  <si>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</si>
  <si>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</si>
  <si>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</si>
  <si>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</si>
  <si>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</si>
  <si>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</si>
  <si>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</si>
  <si>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</si>
  <si>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</si>
  <si>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</si>
  <si>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</si>
  <si>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</si>
  <si>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</si>
  <si>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</si>
  <si>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</si>
  <si>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</si>
  <si>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</si>
  <si>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</si>
  <si>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</si>
  <si>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</si>
  <si>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</si>
  <si>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</si>
  <si>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</si>
  <si>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</si>
  <si>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</si>
  <si>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</si>
  <si>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</si>
  <si>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</si>
  <si>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</si>
  <si>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</si>
  <si>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</si>
  <si>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</si>
  <si>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</si>
  <si>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</si>
  <si>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</si>
  <si>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</si>
  <si>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</si>
  <si>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</si>
  <si>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</si>
  <si>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</si>
  <si>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</si>
  <si>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</si>
  <si>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</si>
  <si>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</si>
  <si>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</si>
  <si>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</si>
  <si>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</si>
  <si>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</si>
  <si>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</si>
  <si>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</si>
  <si>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</si>
  <si>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</si>
  <si>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</si>
  <si>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</si>
  <si>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</si>
  <si>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</si>
  <si>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</si>
  <si>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</si>
  <si>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</si>
  <si>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</si>
  <si>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</si>
  <si>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</si>
  <si>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</si>
  <si>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</si>
  <si>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</si>
  <si>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</si>
  <si>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</si>
  <si>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</si>
  <si>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</si>
  <si>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</si>
  <si>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</si>
  <si>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</si>
  <si>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</si>
  <si>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</si>
  <si>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</si>
  <si>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</si>
  <si>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</si>
  <si>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</si>
  <si>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</si>
  <si>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</si>
  <si>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</si>
  <si>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</si>
  <si>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</si>
  <si>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</si>
  <si>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</si>
  <si>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</si>
  <si>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</si>
  <si>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</si>
  <si>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</si>
  <si>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</si>
  <si>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</si>
  <si>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</si>
  <si>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</si>
  <si>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</si>
  <si>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</si>
  <si>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</si>
  <si>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</si>
  <si>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</si>
  <si>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</si>
  <si>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</si>
  <si>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</si>
  <si>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</si>
  <si>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</si>
  <si>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</si>
  <si>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</si>
  <si>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</si>
  <si>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</si>
  <si>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</si>
  <si>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</si>
  <si>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</si>
  <si>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</si>
  <si>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</si>
  <si>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</si>
  <si>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</si>
  <si>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</si>
  <si>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</si>
  <si>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</si>
  <si>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</si>
  <si>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</si>
  <si>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</si>
  <si>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</si>
  <si>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</si>
  <si>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</si>
  <si>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</si>
  <si>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</si>
  <si>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</si>
  <si>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</si>
  <si>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</si>
  <si>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</si>
  <si>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</si>
  <si>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</si>
  <si>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</si>
  <si>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</si>
  <si>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</si>
  <si>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</si>
  <si>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</si>
  <si>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</si>
  <si>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</si>
  <si>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</si>
  <si>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</si>
  <si>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</si>
  <si>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</si>
  <si>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</si>
  <si>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</si>
  <si>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</si>
  <si>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</si>
  <si>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</si>
  <si>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</si>
  <si>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</si>
  <si>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</si>
  <si>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</si>
  <si>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</si>
  <si>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</si>
  <si>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</si>
  <si>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</si>
  <si>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</si>
  <si>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</si>
  <si>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</si>
  <si>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</si>
  <si>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</si>
  <si>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</si>
  <si>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</si>
  <si>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</si>
  <si>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</si>
  <si>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</si>
  <si>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</si>
  <si>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</si>
  <si>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</si>
  <si>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</si>
  <si>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</si>
  <si>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</si>
  <si>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</si>
  <si>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</si>
  <si>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</si>
  <si>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</si>
  <si>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</si>
  <si>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</si>
  <si>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</si>
  <si>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</si>
  <si>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</si>
  <si>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</si>
  <si>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</si>
  <si>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</si>
  <si>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</si>
  <si>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</si>
  <si>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</si>
  <si>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</si>
  <si>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</si>
  <si>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</si>
  <si>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</si>
  <si>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</si>
  <si>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</si>
  <si>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</si>
  <si>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</si>
  <si>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</si>
  <si>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</si>
  <si>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</si>
  <si>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</si>
  <si>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</si>
  <si>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</si>
  <si>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</si>
  <si>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</si>
  <si>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</si>
  <si>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</si>
  <si>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</si>
  <si>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</si>
  <si>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</si>
  <si>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</si>
  <si>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</si>
  <si>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</si>
  <si>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</si>
  <si>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</si>
  <si>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</si>
  <si>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</si>
  <si>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</si>
  <si>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</si>
  <si>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</si>
  <si>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</si>
  <si>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</si>
  <si>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</si>
  <si>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</si>
  <si>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</si>
  <si>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</si>
  <si>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</si>
  <si>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</si>
  <si>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</si>
  <si>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</si>
  <si>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</si>
  <si>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</si>
  <si>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</si>
  <si>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</si>
  <si>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</si>
  <si>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</si>
  <si>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</si>
  <si>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</si>
  <si>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</si>
  <si>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</si>
  <si>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</si>
  <si>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</si>
  <si>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</si>
  <si>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</si>
  <si>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</si>
  <si>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</si>
  <si>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</si>
  <si>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</si>
  <si>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</si>
  <si>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</si>
  <si>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</si>
  <si>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</si>
  <si>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</si>
  <si>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</si>
  <si>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</si>
  <si>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</si>
  <si>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</si>
  <si>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</si>
  <si>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</si>
  <si>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</si>
  <si>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</si>
  <si>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</si>
  <si>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</si>
  <si>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</si>
  <si>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</si>
  <si>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</si>
  <si>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</si>
  <si>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</si>
  <si>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</si>
  <si>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</si>
  <si>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</si>
  <si>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</si>
  <si>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</si>
  <si>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</si>
  <si>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</si>
  <si>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</si>
  <si>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</si>
  <si>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</si>
  <si>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</si>
  <si>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</si>
  <si>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</si>
  <si>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</si>
  <si>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</si>
  <si>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</si>
  <si>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</si>
  <si>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</si>
  <si>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</si>
  <si>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</si>
  <si>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</si>
  <si>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</si>
  <si>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</si>
  <si>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</si>
  <si>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</si>
  <si>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</si>
  <si>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</si>
  <si>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</si>
  <si>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</si>
  <si>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</si>
  <si>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</si>
  <si>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</si>
  <si>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</si>
  <si>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</si>
  <si>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</si>
  <si>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</si>
  <si>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</si>
  <si>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</si>
  <si>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</si>
  <si>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</si>
  <si>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</si>
  <si>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</si>
  <si>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</si>
  <si>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</si>
  <si>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</si>
  <si>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</si>
  <si>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</si>
  <si>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</si>
  <si>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</si>
  <si>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</si>
  <si>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</si>
  <si>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</si>
  <si>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</si>
  <si>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</si>
  <si>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</si>
  <si>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</si>
  <si>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</si>
  <si>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</si>
  <si>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</si>
  <si>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</si>
  <si>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</si>
  <si>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</si>
  <si>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</si>
  <si>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</si>
  <si>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</si>
  <si>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</si>
  <si>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</si>
  <si>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</si>
  <si>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</si>
  <si>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</si>
  <si>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</si>
  <si>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</si>
  <si>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</si>
  <si>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</si>
  <si>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</si>
  <si>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</si>
  <si>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</si>
  <si>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</si>
  <si>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</si>
  <si>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</si>
  <si>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</si>
  <si>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</si>
  <si>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</si>
  <si>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</si>
  <si>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</si>
  <si>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</si>
  <si>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</si>
  <si>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</si>
  <si>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</si>
  <si>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</si>
  <si>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</si>
  <si>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</si>
  <si>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</si>
  <si>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</si>
  <si>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</si>
  <si>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</si>
  <si>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</si>
  <si>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</si>
  <si>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</si>
  <si>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</si>
  <si>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</si>
  <si>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</si>
  <si>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</si>
  <si>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</si>
  <si>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</si>
  <si>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</si>
  <si>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</si>
  <si>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</si>
  <si>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</si>
  <si>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</si>
  <si>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</si>
  <si>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</si>
  <si>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</si>
  <si>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</si>
  <si>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</si>
  <si>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</si>
  <si>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</si>
  <si>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</si>
  <si>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</si>
  <si>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</si>
  <si>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</si>
  <si>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</si>
  <si>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</si>
  <si>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</si>
  <si>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</si>
  <si>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</si>
  <si>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</si>
  <si>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</si>
  <si>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</si>
  <si>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</si>
  <si>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</si>
  <si>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</si>
  <si>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</si>
  <si>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</si>
  <si>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</si>
  <si>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</si>
  <si>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</si>
  <si>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</si>
  <si>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</si>
  <si>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</si>
  <si>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</si>
  <si>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</si>
  <si>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</si>
  <si>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</si>
  <si>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</si>
  <si>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</si>
  <si>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</si>
  <si>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</si>
  <si>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</si>
  <si>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</si>
  <si>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</si>
  <si>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</si>
  <si>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</si>
  <si>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</si>
  <si>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</si>
  <si>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</si>
  <si>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</si>
  <si>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</si>
  <si>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</si>
  <si>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</si>
  <si>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</si>
  <si>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</si>
  <si>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</si>
  <si>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</si>
  <si>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</si>
  <si>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</si>
  <si>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</si>
  <si>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</si>
  <si>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</si>
  <si>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</si>
  <si>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</si>
  <si>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</si>
  <si>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</si>
  <si>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</si>
  <si>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</si>
  <si>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</si>
  <si>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</si>
  <si>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</si>
  <si>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</si>
  <si>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</si>
  <si>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</si>
  <si>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</si>
  <si>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</si>
  <si>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</si>
  <si>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</si>
  <si>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</si>
  <si>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</si>
  <si>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</si>
  <si>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</si>
  <si>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</si>
  <si>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</si>
  <si>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</si>
  <si>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</si>
  <si>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</si>
  <si>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</si>
  <si>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</si>
  <si>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</si>
  <si>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</si>
  <si>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</si>
  <si>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</si>
  <si>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</si>
  <si>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</si>
  <si>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</si>
  <si>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</si>
  <si>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</si>
  <si>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</si>
  <si>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</si>
  <si>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</si>
  <si>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</si>
  <si>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</si>
  <si>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</si>
  <si>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</si>
  <si>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</si>
  <si>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</si>
  <si>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</si>
  <si>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</si>
  <si>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</si>
  <si>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</si>
  <si>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</si>
  <si>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</si>
  <si>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</si>
  <si>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</si>
  <si>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</si>
  <si>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</si>
  <si>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</si>
  <si>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</si>
  <si>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</si>
  <si>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</si>
  <si>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</si>
  <si>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</si>
  <si>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</si>
  <si>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</si>
  <si>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</si>
  <si>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</si>
  <si>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</si>
  <si>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</si>
  <si>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</si>
  <si>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</si>
  <si>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</si>
  <si>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</si>
  <si>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</si>
  <si>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</si>
  <si>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</si>
  <si>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</si>
  <si>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</si>
  <si>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</si>
  <si>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</si>
  <si>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</si>
  <si>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</si>
  <si>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</si>
  <si>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</si>
  <si>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</si>
  <si>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</si>
  <si>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</si>
  <si>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</si>
  <si>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</si>
  <si>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</si>
  <si>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</si>
  <si>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</si>
  <si>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</si>
  <si>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</si>
  <si>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</si>
  <si>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</si>
  <si>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</si>
  <si>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</si>
  <si>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</si>
  <si>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</si>
  <si>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</si>
  <si>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</si>
  <si>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</si>
  <si>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</si>
  <si>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</si>
  <si>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</si>
  <si>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</si>
  <si>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</si>
  <si>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</si>
  <si>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</si>
  <si>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</si>
  <si>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</si>
  <si>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</si>
  <si>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</si>
  <si>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</si>
  <si>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</si>
  <si>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</si>
  <si>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</si>
  <si>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</si>
  <si>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</si>
  <si>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</si>
  <si>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</si>
  <si>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</si>
  <si>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</si>
  <si>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</si>
  <si>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</si>
  <si>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</si>
  <si>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</si>
  <si>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</si>
  <si>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</si>
  <si>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</si>
  <si>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</si>
  <si>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</si>
  <si>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</si>
  <si>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</si>
  <si>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</si>
  <si>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</si>
  <si>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</si>
  <si>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</si>
  <si>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</si>
  <si>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</si>
  <si>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</si>
  <si>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</si>
  <si>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</si>
  <si>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</si>
  <si>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</si>
  <si>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</si>
  <si>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</si>
  <si>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</si>
  <si>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</si>
  <si>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</si>
  <si>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</si>
  <si>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</si>
  <si>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</si>
  <si>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</si>
  <si>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</si>
  <si>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</si>
  <si>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</si>
  <si>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</si>
  <si>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</si>
  <si>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</si>
  <si>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</si>
  <si>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</si>
  <si>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</si>
  <si>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</si>
  <si>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</si>
  <si>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</si>
  <si>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</si>
  <si>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</si>
  <si>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</si>
  <si>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</si>
  <si>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</si>
  <si>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</si>
  <si>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</si>
  <si>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</si>
  <si>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</si>
  <si>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</si>
  <si>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</si>
  <si>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</si>
  <si>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</si>
  <si>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</si>
  <si>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</si>
  <si>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</si>
  <si>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</si>
  <si>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</si>
  <si>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</si>
  <si>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</si>
  <si>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</si>
  <si>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</si>
  <si>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</si>
  <si>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</si>
  <si>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</si>
  <si>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</si>
  <si>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</si>
  <si>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</si>
  <si>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</si>
  <si>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</si>
  <si>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</si>
  <si>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</si>
  <si>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</si>
  <si>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</si>
  <si>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</si>
  <si>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</si>
  <si>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</si>
  <si>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</si>
  <si>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</si>
  <si>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</si>
  <si>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</si>
  <si>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</si>
  <si>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</si>
  <si>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</si>
  <si>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</si>
  <si>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</si>
  <si>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</si>
  <si>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</si>
  <si>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</si>
  <si>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</si>
  <si>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</si>
  <si>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</si>
  <si>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</si>
  <si>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</si>
  <si>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</si>
  <si>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</si>
  <si>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</si>
  <si>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</si>
  <si>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</si>
  <si>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</si>
  <si>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</si>
  <si>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</si>
  <si>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</si>
  <si>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</si>
  <si>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</si>
  <si>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</si>
  <si>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</si>
  <si>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</si>
  <si>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</si>
  <si>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</si>
  <si>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</si>
  <si>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</si>
  <si>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</si>
  <si>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</si>
  <si>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</si>
  <si>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</si>
  <si>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</si>
  <si>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</si>
  <si>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</si>
  <si>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</si>
  <si>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</si>
  <si>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</si>
  <si>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</si>
  <si>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</si>
  <si>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</si>
  <si>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</si>
  <si>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</si>
  <si>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</si>
  <si>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</si>
  <si>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</si>
  <si>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</si>
  <si>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</si>
  <si>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</si>
  <si>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</si>
  <si>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</si>
  <si>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</si>
  <si>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</si>
  <si>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</si>
  <si>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</si>
  <si>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</si>
  <si>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</si>
  <si>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</si>
  <si>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</si>
  <si>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</si>
  <si>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</si>
  <si>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</si>
  <si>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</si>
  <si>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</si>
  <si>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</si>
  <si>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</si>
  <si>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</si>
  <si>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</si>
  <si>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</si>
  <si>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</si>
  <si>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</si>
  <si>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</si>
  <si>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</si>
  <si>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</si>
  <si>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</si>
  <si>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</si>
  <si>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</si>
  <si>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</si>
  <si>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</si>
  <si>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</si>
  <si>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</si>
  <si>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</si>
  <si>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</si>
  <si>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</si>
  <si>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</si>
  <si>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</si>
  <si>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</si>
  <si>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</si>
  <si>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</si>
  <si>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</si>
  <si>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</si>
  <si>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</si>
  <si>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</si>
  <si>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</si>
  <si>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</si>
  <si>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</si>
  <si>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</si>
  <si>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</si>
  <si>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</si>
  <si>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</si>
  <si>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</si>
  <si>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</si>
  <si>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</si>
  <si>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</si>
  <si>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</si>
  <si>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</si>
  <si>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</si>
  <si>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</si>
  <si>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</si>
  <si>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</si>
  <si>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</si>
  <si>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</si>
  <si>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</si>
  <si>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</si>
  <si>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</si>
  <si>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</si>
  <si>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</si>
  <si>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</si>
  <si>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</si>
  <si>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</si>
  <si>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</si>
  <si>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</si>
  <si>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</si>
  <si>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</si>
  <si>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</si>
  <si>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</si>
  <si>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</si>
  <si>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</si>
  <si>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</si>
  <si>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</si>
  <si>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</si>
  <si>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</si>
  <si>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</si>
  <si>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</si>
  <si>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</si>
  <si>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</si>
  <si>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</si>
  <si>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</si>
  <si>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</si>
  <si>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</si>
  <si>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</si>
  <si>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</si>
  <si>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</si>
  <si>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</si>
  <si>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</si>
  <si>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</si>
  <si>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</si>
  <si>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</si>
  <si>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</si>
  <si>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</si>
  <si>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</si>
  <si>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</si>
  <si>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</si>
  <si>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</si>
  <si>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</si>
  <si>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</si>
  <si>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</si>
  <si>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</si>
  <si>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</si>
  <si>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</si>
  <si>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</si>
  <si>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</si>
  <si>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</si>
  <si>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</si>
  <si>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</si>
  <si>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</si>
  <si>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</si>
  <si>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</si>
  <si>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</si>
  <si>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</si>
  <si>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</si>
  <si>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</si>
  <si>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</si>
  <si>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</si>
  <si>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</si>
  <si>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</si>
  <si>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</si>
  <si>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</si>
  <si>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</si>
  <si>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</si>
  <si>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</si>
  <si>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</si>
  <si>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</si>
  <si>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</si>
  <si>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</si>
  <si>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</si>
  <si>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</si>
  <si>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</si>
  <si>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</si>
  <si>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</si>
  <si>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</si>
  <si>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</si>
  <si>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</si>
  <si>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</si>
  <si>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</si>
  <si>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</si>
  <si>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</si>
  <si>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</si>
  <si>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</si>
  <si>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</si>
  <si>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</si>
  <si>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</si>
  <si>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</si>
  <si>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</si>
  <si>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</si>
  <si>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</si>
  <si>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</si>
  <si>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</si>
  <si>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</si>
  <si>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</si>
  <si>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</si>
  <si>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</si>
  <si>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</si>
  <si>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</si>
  <si>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</si>
  <si>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</si>
  <si>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</si>
  <si>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</si>
  <si>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</si>
  <si>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</si>
  <si>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</si>
  <si>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</si>
  <si>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</si>
  <si>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</si>
  <si>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</si>
  <si>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</si>
  <si>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</si>
  <si>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</si>
  <si>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</si>
  <si>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</si>
  <si>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</si>
  <si>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</si>
  <si>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</si>
  <si>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</si>
  <si>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</si>
  <si>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</si>
  <si>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</si>
  <si>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</si>
  <si>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</si>
  <si>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</si>
  <si>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</si>
  <si>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</si>
  <si>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</si>
  <si>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</si>
  <si>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</si>
  <si>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</si>
  <si>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</si>
  <si>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</si>
  <si>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</si>
  <si>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</si>
  <si>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</si>
  <si>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</si>
  <si>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</si>
  <si>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</si>
  <si>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</si>
  <si>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</si>
  <si>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</si>
  <si>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</si>
  <si>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</si>
  <si>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</si>
  <si>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</si>
  <si>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</si>
  <si>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</si>
  <si>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</si>
  <si>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</si>
  <si>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</si>
  <si>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</si>
  <si>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</si>
  <si>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</si>
  <si>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</si>
  <si>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</si>
  <si>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</si>
  <si>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</si>
  <si>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</si>
  <si>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</si>
  <si>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</si>
  <si>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</si>
  <si>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</si>
  <si>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</si>
  <si>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</si>
  <si>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</si>
  <si>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</si>
  <si>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</si>
  <si>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</si>
  <si>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</si>
  <si>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</si>
  <si>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</si>
  <si>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</si>
  <si>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</si>
  <si>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</si>
  <si>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</si>
  <si>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</si>
  <si>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</si>
  <si>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</si>
  <si>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</si>
  <si>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</si>
  <si>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</si>
  <si>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</si>
  <si>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</si>
  <si>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</si>
  <si>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</si>
  <si>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</si>
  <si>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</si>
  <si>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</si>
  <si>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</si>
  <si>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</si>
  <si>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</si>
  <si>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</si>
  <si>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</si>
  <si>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</si>
  <si>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</si>
  <si>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</si>
  <si>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</si>
  <si>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</si>
  <si>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</si>
  <si>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</si>
  <si>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</si>
  <si>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</si>
  <si>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</si>
  <si>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</si>
  <si>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</si>
  <si>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</si>
  <si>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</si>
  <si>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</si>
  <si>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</si>
  <si>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</si>
  <si>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</si>
  <si>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</si>
  <si>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</si>
  <si>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</si>
  <si>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</si>
  <si>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</si>
  <si>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</si>
  <si>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</si>
  <si>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</si>
  <si>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</si>
  <si>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</si>
  <si>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</si>
  <si>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</si>
  <si>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</si>
  <si>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</si>
  <si>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</si>
  <si>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</si>
  <si>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</si>
  <si>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</si>
  <si>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</si>
  <si>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</si>
  <si>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</si>
  <si>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</si>
  <si>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</si>
  <si>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</si>
  <si>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</si>
  <si>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</si>
  <si>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</si>
  <si>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</si>
  <si>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</si>
  <si>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</si>
  <si>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</si>
  <si>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</si>
  <si>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</si>
  <si>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</si>
  <si>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</si>
  <si>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</si>
  <si>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</si>
  <si>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</si>
  <si>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</si>
  <si>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</si>
  <si>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</si>
  <si>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</si>
  <si>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</si>
  <si>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</si>
  <si>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</si>
  <si>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</si>
  <si>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</si>
  <si>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</si>
  <si>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</si>
  <si>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</si>
  <si>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</si>
  <si>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</si>
  <si>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</si>
  <si>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</si>
  <si>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</si>
  <si>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</si>
  <si>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</si>
  <si>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</si>
  <si>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</si>
  <si>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</si>
  <si>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</si>
  <si>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</si>
  <si>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</si>
  <si>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</si>
  <si>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</si>
  <si>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</si>
  <si>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</si>
  <si>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</si>
  <si>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</si>
  <si>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</si>
  <si>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</si>
  <si>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</si>
  <si>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</si>
  <si>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</si>
  <si>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</si>
  <si>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</si>
  <si>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</si>
  <si>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</si>
  <si>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</si>
  <si>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</si>
  <si>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</si>
  <si>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</si>
  <si>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</si>
  <si>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</si>
  <si>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</si>
  <si>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</si>
  <si>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</si>
  <si>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</si>
  <si>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</si>
  <si>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</si>
  <si>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</si>
  <si>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</si>
  <si>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</si>
  <si>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</si>
  <si>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</si>
  <si>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</si>
  <si>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</si>
  <si>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</si>
  <si>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</si>
  <si>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</si>
  <si>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</si>
  <si>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</si>
  <si>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</si>
  <si>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</si>
  <si>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</si>
  <si>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</si>
  <si>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</si>
  <si>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</si>
  <si>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</si>
  <si>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</si>
  <si>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</si>
  <si>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</si>
  <si>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</si>
  <si>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</si>
  <si>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</si>
  <si>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</si>
  <si>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</si>
  <si>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</si>
  <si>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</si>
  <si>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</si>
  <si>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</si>
  <si>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</si>
  <si>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</si>
  <si>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</si>
  <si>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</si>
  <si>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</si>
  <si>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</si>
  <si>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</si>
  <si>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</si>
  <si>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</si>
  <si>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</si>
  <si>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</si>
  <si>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</si>
  <si>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</si>
  <si>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</si>
  <si>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</si>
  <si>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</si>
  <si>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</si>
  <si>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</si>
  <si>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</si>
  <si>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</si>
  <si>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</si>
  <si>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</si>
  <si>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</si>
  <si>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</si>
  <si>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</si>
  <si>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</si>
  <si>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</si>
  <si>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</si>
  <si>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</si>
  <si>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</si>
  <si>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</si>
  <si>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</si>
  <si>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</si>
  <si>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</si>
  <si>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</si>
  <si>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</si>
  <si>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</si>
  <si>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</si>
  <si>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</si>
  <si>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</si>
  <si>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</si>
  <si>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</si>
  <si>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</si>
  <si>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</si>
  <si>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</si>
  <si>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</si>
  <si>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</si>
  <si>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</si>
  <si>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</si>
  <si>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</si>
  <si>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</si>
  <si>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</si>
  <si>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</si>
  <si>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</si>
  <si>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</si>
  <si>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</si>
  <si>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</si>
  <si>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</si>
  <si>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</si>
  <si>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</si>
  <si>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</si>
  <si>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</si>
  <si>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</si>
  <si>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</si>
  <si>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</si>
  <si>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</si>
  <si>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</si>
  <si>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</si>
  <si>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</si>
  <si>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</si>
  <si>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</si>
  <si>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</si>
  <si>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</si>
  <si>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</si>
  <si>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</si>
  <si>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</si>
  <si>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</si>
  <si>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</si>
  <si>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</si>
  <si>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</si>
  <si>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</si>
  <si>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</si>
  <si>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</si>
  <si>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</si>
  <si>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</si>
  <si>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</si>
  <si>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</si>
  <si>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</si>
  <si>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</si>
  <si>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</si>
  <si>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</si>
  <si>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</si>
  <si>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</si>
  <si>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</si>
  <si>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</si>
  <si>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</si>
  <si>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</si>
  <si>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</si>
  <si>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</si>
  <si>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</si>
  <si>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</si>
  <si>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</si>
  <si>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</si>
  <si>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</si>
  <si>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</si>
  <si>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</si>
  <si>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</si>
  <si>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</si>
  <si>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</si>
  <si>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</si>
  <si>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</si>
  <si>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</si>
  <si>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</si>
  <si>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</si>
  <si>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</si>
  <si>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</si>
  <si>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</si>
  <si>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</si>
  <si>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</si>
  <si>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</si>
  <si>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</si>
  <si>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</si>
  <si>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</si>
  <si>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</si>
  <si>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</si>
  <si>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</si>
  <si>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</si>
  <si>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</si>
  <si>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</si>
  <si>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</si>
  <si>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</si>
  <si>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</si>
  <si>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</si>
  <si>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</si>
  <si>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</si>
  <si>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</si>
  <si>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</si>
  <si>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</si>
  <si>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</si>
  <si>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</si>
  <si>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</si>
  <si>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</si>
  <si>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</si>
  <si>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</si>
  <si>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</si>
  <si>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</si>
  <si>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</si>
  <si>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</si>
  <si>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</si>
  <si>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</si>
  <si>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</si>
  <si>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</si>
  <si>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</si>
  <si>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</si>
  <si>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</si>
  <si>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</si>
  <si>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</si>
  <si>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</si>
  <si>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</si>
  <si>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</si>
  <si>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</si>
  <si>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</si>
  <si>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</si>
  <si>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</si>
  <si>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</si>
  <si>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</si>
  <si>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</si>
  <si>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</si>
  <si>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</si>
  <si>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</si>
  <si>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</si>
  <si>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</si>
  <si>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</si>
  <si>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</si>
  <si>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</si>
  <si>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</si>
  <si>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</si>
  <si>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</si>
  <si>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</si>
  <si>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</si>
  <si>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</si>
  <si>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</si>
  <si>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</si>
  <si>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</si>
  <si>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</si>
  <si>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</si>
  <si>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</si>
  <si>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</si>
  <si>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</si>
  <si>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</si>
  <si>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</si>
  <si>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</si>
  <si>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</si>
  <si>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</si>
  <si>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</si>
  <si>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</si>
  <si>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</si>
  <si>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</si>
  <si>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</si>
  <si>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</si>
  <si>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</si>
  <si>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</si>
  <si>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</si>
  <si>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</si>
  <si>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</si>
  <si>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</si>
  <si>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</si>
  <si>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</si>
  <si>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</si>
  <si>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</si>
  <si>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</si>
  <si>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</si>
  <si>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</si>
  <si>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</si>
  <si>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</si>
  <si>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</si>
  <si>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</si>
  <si>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</si>
  <si>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</si>
  <si>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</si>
  <si>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</si>
  <si>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</si>
  <si>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</si>
  <si>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</si>
  <si>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</si>
  <si>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</si>
  <si>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</si>
  <si>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</si>
  <si>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</si>
  <si>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</si>
  <si>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</si>
  <si>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</si>
  <si>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</si>
  <si>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</si>
  <si>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</si>
  <si>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</si>
  <si>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</si>
  <si>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</si>
  <si>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</si>
  <si>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</si>
  <si>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</si>
  <si>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</si>
  <si>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</si>
  <si>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</si>
  <si>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</si>
  <si>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</si>
  <si>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</si>
  <si>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</si>
  <si>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</si>
  <si>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</si>
  <si>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</si>
  <si>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</si>
  <si>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</si>
  <si>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</si>
  <si>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</si>
  <si>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</si>
  <si>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</si>
  <si>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</si>
  <si>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</si>
  <si>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</si>
  <si>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</si>
  <si>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</si>
  <si>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</si>
  <si>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</si>
  <si>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</si>
  <si>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</si>
  <si>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</si>
  <si>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</si>
  <si>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</si>
  <si>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</si>
  <si>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</si>
  <si>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</si>
  <si>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</si>
  <si>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</si>
  <si>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</si>
  <si>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</si>
  <si>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</si>
  <si>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</si>
  <si>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</si>
  <si>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</si>
  <si>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</si>
  <si>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</si>
  <si>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</si>
  <si>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</si>
  <si>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</si>
  <si>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</si>
  <si>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</si>
  <si>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</si>
  <si>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</si>
  <si>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</si>
  <si>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</si>
  <si>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</si>
  <si>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</si>
  <si>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</si>
  <si>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</si>
  <si>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</si>
  <si>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</si>
  <si>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</si>
  <si>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</si>
  <si>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</si>
  <si>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</si>
  <si>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</si>
  <si>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</si>
  <si>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</si>
  <si>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</si>
  <si>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</si>
  <si>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</si>
  <si>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</si>
  <si>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</si>
  <si>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</si>
  <si>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</si>
  <si>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</si>
  <si>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</si>
  <si>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</si>
  <si>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</si>
  <si>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</si>
  <si>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</si>
  <si>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</si>
  <si>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</si>
  <si>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</si>
  <si>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</si>
  <si>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</si>
  <si>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</si>
  <si>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</si>
  <si>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</si>
  <si>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</si>
  <si>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</si>
  <si>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</si>
  <si>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</si>
  <si>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</si>
  <si>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</si>
  <si>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</si>
  <si>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</si>
  <si>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</si>
  <si>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</si>
  <si>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</si>
  <si>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</si>
  <si>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</si>
  <si>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</si>
  <si>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</si>
  <si>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</si>
  <si>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</si>
  <si>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</si>
  <si>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</si>
  <si>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</si>
  <si>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</si>
  <si>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</si>
  <si>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</si>
  <si>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</si>
  <si>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</si>
  <si>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</si>
  <si>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</si>
  <si>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</si>
  <si>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</si>
  <si>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</si>
  <si>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</si>
  <si>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</si>
  <si>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</si>
  <si>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</si>
  <si>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</si>
  <si>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</si>
  <si>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</si>
  <si>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</si>
  <si>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</si>
  <si>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</si>
  <si>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</si>
  <si>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</si>
  <si>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</si>
  <si>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</si>
  <si>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</si>
  <si>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</si>
  <si>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</si>
  <si>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</si>
  <si>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</si>
  <si>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</si>
  <si>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</si>
  <si>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</si>
  <si>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</si>
  <si>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</si>
  <si>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</si>
  <si>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</si>
  <si>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</si>
  <si>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</si>
  <si>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</si>
  <si>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</si>
  <si>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</si>
  <si>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</si>
  <si>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</si>
  <si>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</si>
  <si>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</si>
  <si>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</si>
  <si>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</si>
  <si>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</si>
  <si>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</si>
  <si>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</si>
  <si>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</si>
  <si>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</si>
  <si>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</si>
  <si>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</si>
  <si>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</si>
  <si>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</si>
  <si>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</si>
  <si>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</si>
  <si>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</si>
  <si>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</si>
  <si>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</si>
  <si>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</si>
  <si>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</si>
  <si>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</si>
  <si>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</si>
  <si>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</si>
  <si>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</si>
  <si>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</si>
  <si>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</si>
  <si>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</si>
  <si>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</si>
  <si>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</si>
  <si>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</si>
  <si>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</si>
  <si>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</si>
  <si>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</si>
  <si>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</si>
  <si>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</si>
  <si>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</si>
  <si>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</si>
  <si>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</si>
  <si>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</si>
  <si>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</si>
  <si>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</si>
  <si>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</si>
  <si>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</si>
  <si>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</si>
  <si>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</si>
  <si>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</si>
  <si>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</si>
  <si>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</si>
  <si>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</si>
  <si>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</si>
  <si>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</si>
  <si>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</si>
  <si>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</si>
  <si>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</si>
  <si>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</si>
  <si>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</si>
  <si>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</si>
  <si>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</si>
  <si>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</si>
  <si>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</si>
  <si>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</si>
  <si>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</si>
  <si>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</si>
  <si>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</si>
  <si>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</si>
  <si>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</si>
  <si>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</si>
  <si>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</si>
  <si>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</si>
  <si>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</si>
  <si>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</si>
  <si>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</si>
  <si>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</si>
  <si>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</si>
  <si>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</si>
  <si>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</si>
  <si>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</si>
  <si>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</si>
  <si>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</si>
  <si>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</si>
  <si>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</si>
  <si>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</si>
  <si>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</si>
  <si>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</si>
  <si>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</si>
  <si>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</si>
  <si>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</si>
  <si>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</si>
  <si>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</si>
  <si>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</si>
  <si>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</si>
  <si>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</si>
  <si>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</si>
  <si>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</si>
  <si>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</si>
  <si>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</si>
  <si>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</si>
  <si>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</si>
  <si>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</si>
  <si>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</si>
  <si>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</si>
  <si>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</si>
  <si>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</si>
  <si>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</si>
  <si>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</si>
  <si>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</si>
  <si>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</si>
  <si>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</si>
  <si>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</si>
  <si>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</si>
  <si>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</si>
  <si>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</si>
  <si>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</si>
  <si>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</si>
  <si>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</si>
  <si>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</si>
  <si>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</si>
  <si>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</si>
  <si>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</si>
  <si>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</si>
  <si>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</si>
  <si>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</si>
  <si>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</si>
  <si>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</si>
  <si>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</si>
  <si>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</si>
  <si>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</si>
  <si>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</si>
  <si>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</si>
  <si>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</si>
  <si>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</si>
  <si>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</si>
  <si>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</si>
  <si>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</si>
  <si>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</si>
  <si>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</si>
  <si>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</si>
  <si>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</si>
  <si>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</si>
  <si>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</si>
  <si>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</si>
  <si>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</si>
  <si>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</si>
  <si>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</si>
  <si>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</si>
  <si>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</si>
  <si>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</si>
  <si>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</si>
  <si>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</si>
  <si>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</si>
  <si>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</si>
  <si>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</si>
  <si>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</si>
  <si>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</si>
  <si>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</si>
  <si>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</si>
  <si>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</si>
  <si>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</si>
  <si>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</si>
  <si>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</si>
  <si>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</si>
  <si>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</si>
  <si>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</si>
  <si>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</si>
  <si>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</si>
  <si>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</si>
  <si>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</si>
  <si>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</si>
  <si>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</si>
  <si>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</si>
  <si>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</si>
  <si>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</si>
  <si>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</si>
  <si>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</si>
  <si>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</si>
  <si>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</si>
  <si>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</si>
  <si>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</si>
  <si>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</si>
  <si>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</si>
  <si>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</si>
  <si>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</si>
  <si>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</si>
  <si>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</si>
  <si>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</si>
  <si>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</si>
  <si>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</si>
  <si>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</si>
  <si>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</si>
  <si>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</si>
  <si>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</si>
  <si>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</si>
  <si>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</si>
  <si>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</si>
  <si>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</si>
  <si>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</si>
  <si>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</si>
  <si>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</si>
  <si>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</si>
  <si>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</si>
  <si>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</si>
  <si>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</si>
  <si>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</si>
  <si>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</si>
  <si>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</si>
  <si>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</si>
  <si>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</si>
  <si>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</si>
  <si>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</si>
  <si>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</si>
  <si>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</si>
  <si>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</si>
  <si>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</si>
  <si>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</si>
  <si>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</si>
  <si>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</si>
  <si>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</si>
  <si>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</si>
  <si>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</si>
  <si>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</si>
  <si>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</si>
  <si>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</si>
  <si>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</si>
  <si>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</si>
  <si>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</si>
  <si>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</si>
  <si>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</si>
  <si>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</si>
  <si>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</si>
  <si>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</si>
  <si>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</si>
  <si>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</si>
  <si>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</si>
  <si>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</si>
  <si>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</si>
  <si>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</si>
  <si>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</si>
  <si>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</si>
  <si>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</si>
  <si>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</si>
  <si>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</si>
  <si>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</si>
  <si>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</si>
  <si>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</si>
  <si>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</si>
  <si>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</si>
  <si>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</si>
  <si>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</si>
  <si>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</si>
  <si>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</si>
  <si>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</si>
  <si>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</si>
  <si>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</si>
  <si>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</si>
  <si>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</si>
  <si>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</si>
  <si>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</si>
  <si>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</si>
  <si>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</si>
  <si>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</si>
  <si>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</si>
  <si>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</si>
  <si>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</si>
  <si>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</si>
  <si>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</si>
  <si>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</si>
  <si>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</si>
  <si>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</si>
  <si>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</si>
  <si>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</si>
  <si>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</si>
  <si>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</si>
  <si>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</si>
  <si>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</si>
  <si>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</si>
  <si>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</si>
  <si>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</si>
  <si>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</si>
  <si>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</si>
  <si>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</si>
  <si>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</si>
  <si>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</si>
  <si>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</si>
  <si>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</si>
  <si>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</si>
  <si>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</si>
  <si>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</si>
  <si>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</si>
  <si>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</si>
  <si>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</si>
  <si>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</si>
  <si>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</si>
  <si>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</si>
  <si>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</si>
  <si>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</si>
  <si>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</si>
  <si>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</si>
  <si>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</si>
  <si>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</si>
  <si>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</si>
  <si>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</si>
  <si>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</si>
  <si>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</si>
  <si>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</si>
  <si>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</si>
  <si>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</si>
  <si>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</si>
  <si>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</si>
  <si>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</si>
  <si>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</si>
  <si>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</si>
  <si>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</si>
  <si>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</si>
  <si>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</si>
  <si>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</si>
  <si>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</si>
  <si>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</si>
  <si>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</si>
  <si>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</si>
  <si>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</si>
  <si>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</si>
  <si>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</si>
  <si>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</si>
  <si>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</si>
  <si>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</si>
  <si>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</si>
  <si>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</si>
  <si>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</si>
  <si>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</si>
  <si>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</si>
  <si>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</si>
  <si>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</si>
  <si>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</si>
  <si>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</si>
  <si>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</si>
  <si>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</si>
  <si>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</si>
  <si>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</si>
  <si>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</si>
  <si>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</si>
  <si>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</si>
  <si>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</si>
  <si>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</si>
  <si>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</si>
  <si>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</si>
  <si>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</si>
  <si>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</si>
  <si>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</si>
  <si>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</si>
  <si>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</si>
  <si>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</si>
  <si>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</si>
  <si>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</si>
  <si>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</si>
  <si>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</si>
  <si>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</si>
  <si>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</si>
  <si>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</si>
  <si>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</si>
  <si>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</si>
  <si>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</si>
  <si>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</si>
  <si>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</si>
  <si>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</si>
  <si>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</si>
  <si>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</si>
  <si>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</si>
  <si>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</si>
  <si>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</si>
  <si>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</si>
  <si>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</si>
  <si>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</si>
  <si>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</si>
  <si>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</si>
  <si>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</si>
  <si>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</si>
  <si>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</si>
  <si>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</si>
  <si>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</si>
  <si>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</si>
  <si>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</si>
  <si>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</si>
  <si>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</si>
  <si>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</si>
  <si>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</si>
  <si>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</si>
  <si>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</si>
  <si>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</si>
  <si>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</si>
  <si>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</si>
  <si>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</si>
  <si>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</si>
  <si>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</si>
  <si>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</si>
  <si>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</si>
  <si>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</si>
  <si>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</si>
  <si>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</si>
  <si>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</si>
  <si>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</si>
  <si>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</si>
  <si>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</si>
  <si>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</si>
  <si>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</si>
  <si>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</si>
  <si>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</si>
  <si>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</si>
  <si>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</si>
  <si>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</si>
  <si>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</si>
  <si>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</si>
  <si>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</si>
  <si>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</si>
  <si>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</si>
  <si>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</si>
  <si>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</si>
  <si>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</si>
  <si>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</si>
  <si>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</si>
  <si>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</si>
  <si>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</si>
  <si>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</si>
  <si>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</si>
  <si>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</si>
  <si>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</si>
  <si>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</si>
  <si>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</si>
  <si>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</si>
  <si>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</si>
  <si>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</si>
  <si>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</si>
  <si>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</si>
  <si>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</si>
  <si>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</si>
  <si>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</si>
  <si>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</si>
  <si>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</si>
  <si>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</si>
  <si>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</si>
  <si>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</si>
  <si>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</si>
  <si>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</si>
  <si>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</si>
  <si>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</si>
  <si>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</si>
  <si>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</si>
  <si>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</si>
  <si>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</si>
  <si>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</si>
  <si>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</si>
  <si>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</si>
  <si>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</si>
  <si>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</si>
  <si>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</si>
  <si>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</si>
  <si>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</si>
  <si>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</si>
  <si>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</si>
  <si>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</si>
  <si>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</si>
  <si>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</si>
  <si>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</si>
  <si>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</si>
  <si>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</si>
  <si>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</si>
  <si>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</si>
  <si>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</si>
  <si>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</si>
  <si>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</si>
  <si>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</si>
  <si>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</si>
  <si>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</si>
  <si>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</si>
  <si>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</si>
  <si>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</si>
  <si>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</si>
  <si>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</si>
  <si>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</si>
  <si>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</si>
  <si>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</si>
  <si>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</si>
  <si>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</si>
  <si>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</si>
  <si>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</si>
  <si>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</si>
  <si>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</si>
  <si>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</si>
  <si>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</si>
  <si>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</si>
  <si>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</si>
  <si>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</si>
  <si>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</si>
  <si>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</si>
  <si>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</si>
  <si>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</si>
  <si>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</si>
  <si>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</si>
  <si>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</si>
  <si>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</si>
  <si>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</si>
  <si>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</si>
  <si>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</si>
  <si>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</si>
  <si>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</si>
  <si>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</si>
  <si>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</si>
  <si>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</si>
  <si>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</si>
  <si>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</si>
  <si>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</si>
  <si>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</si>
  <si>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</si>
  <si>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</si>
  <si>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</si>
  <si>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</si>
  <si>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</si>
  <si>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</si>
  <si>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</si>
  <si>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</si>
  <si>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</si>
  <si>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</si>
  <si>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</si>
  <si>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</si>
  <si>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</si>
  <si>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</si>
  <si>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</si>
  <si>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</si>
  <si>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</si>
  <si>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</si>
  <si>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</si>
  <si>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</si>
  <si>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</si>
  <si>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</si>
  <si>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</si>
  <si>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</si>
  <si>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</si>
  <si>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</si>
  <si>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</si>
  <si>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</si>
  <si>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</si>
  <si>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</si>
  <si>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</si>
  <si>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</si>
  <si>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</si>
  <si>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</si>
  <si>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</si>
  <si>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</si>
  <si>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</si>
  <si>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</si>
  <si>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</si>
  <si>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</si>
  <si>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</si>
  <si>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</si>
  <si>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</si>
  <si>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</si>
  <si>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</si>
  <si>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</si>
  <si>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</si>
  <si>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</si>
  <si>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</si>
  <si>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</si>
  <si>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</si>
  <si>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</si>
  <si>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</si>
  <si>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</si>
  <si>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</si>
  <si>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</si>
  <si>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</si>
  <si>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</si>
  <si>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</si>
  <si>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</si>
  <si>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</si>
  <si>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</si>
  <si>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</si>
  <si>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</si>
  <si>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</si>
  <si>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</si>
  <si>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</si>
  <si>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</si>
  <si>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</si>
  <si>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</si>
  <si>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</si>
  <si>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</si>
  <si>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</si>
  <si>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</si>
  <si>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</si>
  <si>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</si>
  <si>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</si>
  <si>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</si>
  <si>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</si>
  <si>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</si>
  <si>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</si>
  <si>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</si>
  <si>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</si>
  <si>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</si>
  <si>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</si>
  <si>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</si>
  <si>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</si>
  <si>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</si>
  <si>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</si>
  <si>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</si>
  <si>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</si>
  <si>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</si>
  <si>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</si>
  <si>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</si>
  <si>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</si>
  <si>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</si>
  <si>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</si>
  <si>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</si>
  <si>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</si>
  <si>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</si>
  <si>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</si>
  <si>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</si>
  <si>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</si>
  <si>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</si>
  <si>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</si>
  <si>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</si>
  <si>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</si>
  <si>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</si>
  <si>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</si>
  <si>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</si>
  <si>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</si>
  <si>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</si>
  <si>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</si>
  <si>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</si>
  <si>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</si>
  <si>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</si>
  <si>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</si>
  <si>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</si>
  <si>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</si>
  <si>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</si>
  <si>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</si>
  <si>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</si>
  <si>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</si>
  <si>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</si>
  <si>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</si>
  <si>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</si>
  <si>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</si>
  <si>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</si>
  <si>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</si>
  <si>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</si>
  <si>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</si>
  <si>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</si>
  <si>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</si>
  <si>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</si>
  <si>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</si>
  <si>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</si>
  <si>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</si>
  <si>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</si>
  <si>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</si>
  <si>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</si>
  <si>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</si>
  <si>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</si>
  <si>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</si>
  <si>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</si>
  <si>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</si>
  <si>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</si>
  <si>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</si>
  <si>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</si>
  <si>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</si>
  <si>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</si>
  <si>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</si>
  <si>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</si>
  <si>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</si>
  <si>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</si>
  <si>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</si>
  <si>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</si>
  <si>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</si>
  <si>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</si>
  <si>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</si>
  <si>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</si>
  <si>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</si>
  <si>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</si>
  <si>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</si>
  <si>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</si>
  <si>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</si>
  <si>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</si>
  <si>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</si>
  <si>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</si>
  <si>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</si>
  <si>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</si>
  <si>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</si>
  <si>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</si>
  <si>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</si>
  <si>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</si>
  <si>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</si>
  <si>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</si>
  <si>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</si>
  <si>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</si>
  <si>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</si>
  <si>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</si>
  <si>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</si>
  <si>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</si>
  <si>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</si>
  <si>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</si>
  <si>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</si>
  <si>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</si>
  <si>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</si>
  <si>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</si>
  <si>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</si>
  <si>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</si>
  <si>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</si>
  <si>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</si>
  <si>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</si>
  <si>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</si>
  <si>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</si>
  <si>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</si>
  <si>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</si>
  <si>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</si>
  <si>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</si>
  <si>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</si>
  <si>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</si>
  <si>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</si>
  <si>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</si>
  <si>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</si>
  <si>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</si>
  <si>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</si>
  <si>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</si>
  <si>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</si>
  <si>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</si>
  <si>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</si>
  <si>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</si>
  <si>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</si>
  <si>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</si>
  <si>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</si>
  <si>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</si>
  <si>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</si>
  <si>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</si>
  <si>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</si>
  <si>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</si>
  <si>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</si>
  <si>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</si>
  <si>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</si>
  <si>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</si>
  <si>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</si>
  <si>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</si>
  <si>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</si>
  <si>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</si>
  <si>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</si>
  <si>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</si>
  <si>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</si>
  <si>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</si>
  <si>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</si>
  <si>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</si>
  <si>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</si>
  <si>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</si>
  <si>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</si>
  <si>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</si>
  <si>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</si>
  <si>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</si>
  <si>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</si>
  <si>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</si>
  <si>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</si>
  <si>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</si>
  <si>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</si>
  <si>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</si>
  <si>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</si>
  <si>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</si>
  <si>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</si>
  <si>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</si>
  <si>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</si>
  <si>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</si>
  <si>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</si>
  <si>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</si>
  <si>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</si>
  <si>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</si>
  <si>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</si>
  <si>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</si>
  <si>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</si>
  <si>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</si>
  <si>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</si>
  <si>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</si>
  <si>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</si>
  <si>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</si>
  <si>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</si>
  <si>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</si>
  <si>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</si>
  <si>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</si>
  <si>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</si>
  <si>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</si>
  <si>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</si>
  <si>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</si>
  <si>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</si>
  <si>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</si>
  <si>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</si>
  <si>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</si>
  <si>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</si>
  <si>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</si>
  <si>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</si>
  <si>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</si>
  <si>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</si>
  <si>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</si>
  <si>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</si>
  <si>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</si>
  <si>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</si>
  <si>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</si>
  <si>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</si>
  <si>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</si>
  <si>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</si>
  <si>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</si>
  <si>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</si>
  <si>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</si>
  <si>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</si>
  <si>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</si>
  <si>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</si>
  <si>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</si>
  <si>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</si>
  <si>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</si>
  <si>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</si>
  <si>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</si>
  <si>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</si>
  <si>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</si>
  <si>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</si>
  <si>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</si>
  <si>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</si>
  <si>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</si>
  <si>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</si>
  <si>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</si>
  <si>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</si>
  <si>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</si>
  <si>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</si>
  <si>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</si>
  <si>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</si>
  <si>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</si>
  <si>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</si>
  <si>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</si>
  <si>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</si>
  <si>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</si>
  <si>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</si>
  <si>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</si>
  <si>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</si>
  <si>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</si>
  <si>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</si>
  <si>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</si>
  <si>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</si>
  <si>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</si>
  <si>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</si>
  <si>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</si>
  <si>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</si>
  <si>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</si>
  <si>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</si>
  <si>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</si>
  <si>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</si>
  <si>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</si>
  <si>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</si>
  <si>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</si>
  <si>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</si>
  <si>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</si>
  <si>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</si>
  <si>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</si>
  <si>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</si>
  <si>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</si>
  <si>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</si>
  <si>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</si>
  <si>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</si>
  <si>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</si>
  <si>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</si>
  <si>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</si>
  <si>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</si>
  <si>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</si>
  <si>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</si>
  <si>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</si>
  <si>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</si>
  <si>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</si>
  <si>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</si>
  <si>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</si>
  <si>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</si>
  <si>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</si>
  <si>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</si>
  <si>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</si>
  <si>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</si>
  <si>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</si>
  <si>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</si>
  <si>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</si>
  <si>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</si>
  <si>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</si>
  <si>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</si>
  <si>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</si>
  <si>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</si>
  <si>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</si>
  <si>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</si>
  <si>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</si>
  <si>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</si>
  <si>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</si>
  <si>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</si>
  <si>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</si>
  <si>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</si>
  <si>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</si>
  <si>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</si>
  <si>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</si>
  <si>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</si>
  <si>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</si>
  <si>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</si>
  <si>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</si>
  <si>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</si>
  <si>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</si>
  <si>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</si>
  <si>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</si>
  <si>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</si>
  <si>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</si>
  <si>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</si>
  <si>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</si>
  <si>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</si>
  <si>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</si>
  <si>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</si>
  <si>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</si>
  <si>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</si>
  <si>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</si>
  <si>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</si>
  <si>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</si>
  <si>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</si>
  <si>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</si>
  <si>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</si>
  <si>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</si>
  <si>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</si>
  <si>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</si>
  <si>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</si>
  <si>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</si>
  <si>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</si>
  <si>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</si>
  <si>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</si>
  <si>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</si>
  <si>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</si>
  <si>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</si>
  <si>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</si>
  <si>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</si>
  <si>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</si>
  <si>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</si>
  <si>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</si>
  <si>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</si>
  <si>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</si>
  <si>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</si>
  <si>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</si>
  <si>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</si>
  <si>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</si>
  <si>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</si>
  <si>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</si>
  <si>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</si>
  <si>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</si>
  <si>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</si>
  <si>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</si>
  <si>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</si>
  <si>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</si>
  <si>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</si>
  <si>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</si>
  <si>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</si>
  <si>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</si>
  <si>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</si>
  <si>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</si>
  <si>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</si>
  <si>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</si>
  <si>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</si>
  <si>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</si>
  <si>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</si>
  <si>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</si>
  <si>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</si>
  <si>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</si>
  <si>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</si>
  <si>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</si>
  <si>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</si>
  <si>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</si>
  <si>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</si>
  <si>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</si>
  <si>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</si>
  <si>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</si>
  <si>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</si>
  <si>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</si>
  <si>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</si>
  <si>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</si>
  <si>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</si>
  <si>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</si>
  <si>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</si>
  <si>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</si>
  <si>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</si>
  <si>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</si>
  <si>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</si>
  <si>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</si>
  <si>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</si>
  <si>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</si>
  <si>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</si>
  <si>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</si>
  <si>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</si>
  <si>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</si>
  <si>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</si>
  <si>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</si>
  <si>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</si>
  <si>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</si>
  <si>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</si>
  <si>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</si>
  <si>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</si>
  <si>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</si>
  <si>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</si>
  <si>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</si>
  <si>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</si>
  <si>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</si>
  <si>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</si>
  <si>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</si>
  <si>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</si>
  <si>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</si>
  <si>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</si>
  <si>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</si>
  <si>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</si>
  <si>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</si>
  <si>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</si>
  <si>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</si>
  <si>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</si>
  <si>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</si>
  <si>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</si>
  <si>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</si>
  <si>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</si>
  <si>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</si>
  <si>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</si>
  <si>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</si>
  <si>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</si>
  <si>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</si>
  <si>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</si>
  <si>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</si>
  <si>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</si>
  <si>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</si>
  <si>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</si>
  <si>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</si>
  <si>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</si>
  <si>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</si>
  <si>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</si>
  <si>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</si>
  <si>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</si>
  <si>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</si>
  <si>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</si>
  <si>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</si>
  <si>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</si>
  <si>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</si>
  <si>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</si>
  <si>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</si>
  <si>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</si>
  <si>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</si>
  <si>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</si>
  <si>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</si>
  <si>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</si>
  <si>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</si>
  <si>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</si>
  <si>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</si>
  <si>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</si>
  <si>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</si>
  <si>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</si>
  <si>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</si>
  <si>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</si>
  <si>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</si>
  <si>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</si>
  <si>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</si>
  <si>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</si>
  <si>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</si>
  <si>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</si>
  <si>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</si>
  <si>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</si>
  <si>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</si>
  <si>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</si>
  <si>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</si>
  <si>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</si>
  <si>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</si>
  <si>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</si>
  <si>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</si>
  <si>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</si>
  <si>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</si>
  <si>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</si>
  <si>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</si>
  <si>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</si>
  <si>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</si>
  <si>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</si>
  <si>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</si>
  <si>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</si>
  <si>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</si>
  <si>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</si>
  <si>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</si>
  <si>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</si>
  <si>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</si>
  <si>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</si>
  <si>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</si>
  <si>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</si>
  <si>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</si>
  <si>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</si>
  <si>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</si>
  <si>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</si>
  <si>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</si>
  <si>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</si>
  <si>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</si>
  <si>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</si>
  <si>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</si>
  <si>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</si>
  <si>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</si>
  <si>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</si>
  <si>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</si>
  <si>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</si>
  <si>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</si>
  <si>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</si>
  <si>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</si>
  <si>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</si>
  <si>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</si>
  <si>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</si>
  <si>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</si>
  <si>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</si>
  <si>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</si>
  <si>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</si>
  <si>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</si>
  <si>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</si>
  <si>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</si>
  <si>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</si>
  <si>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</si>
  <si>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</si>
  <si>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</si>
  <si>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</si>
  <si>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</si>
  <si>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</si>
  <si>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</si>
  <si>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</si>
  <si>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</si>
  <si>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</si>
  <si>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</si>
  <si>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</si>
  <si>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</si>
  <si>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</si>
  <si>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</si>
  <si>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</si>
  <si>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</si>
  <si>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</si>
  <si>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</si>
  <si>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</si>
  <si>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</si>
  <si>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</si>
  <si>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</si>
  <si>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</si>
  <si>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</si>
  <si>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</si>
  <si>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</si>
  <si>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</si>
  <si>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</si>
  <si>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</si>
  <si>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</si>
  <si>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</si>
  <si>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</si>
  <si>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</si>
  <si>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</si>
  <si>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</si>
  <si>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</si>
  <si>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</si>
  <si>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</si>
  <si>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</si>
  <si>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</si>
  <si>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</si>
  <si>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</si>
  <si>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</si>
  <si>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</si>
  <si>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</si>
  <si>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</si>
  <si>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</si>
  <si>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</si>
  <si>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</si>
  <si>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</si>
  <si>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</si>
  <si>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</si>
  <si>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</si>
  <si>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</si>
  <si>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</si>
  <si>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</si>
  <si>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</si>
  <si>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</si>
  <si>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</si>
  <si>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</si>
  <si>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</si>
  <si>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</si>
  <si>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</si>
  <si>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</si>
  <si>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</si>
  <si>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</si>
  <si>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</si>
  <si>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</si>
  <si>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</si>
  <si>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</si>
  <si>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</si>
  <si>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</si>
  <si>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</si>
  <si>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</si>
  <si>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</si>
  <si>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</si>
  <si>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</si>
  <si>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</si>
  <si>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</si>
  <si>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</si>
  <si>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</si>
  <si>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</si>
  <si>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</si>
  <si>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</si>
  <si>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</si>
  <si>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</si>
  <si>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</si>
  <si>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</si>
  <si>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</si>
  <si>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</si>
  <si>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</si>
  <si>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</si>
  <si>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</si>
  <si>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</si>
  <si>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</si>
  <si>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</si>
  <si>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</si>
  <si>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</si>
  <si>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</si>
  <si>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</si>
  <si>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</si>
  <si>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</si>
  <si>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</si>
  <si>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</si>
  <si>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</si>
  <si>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</si>
  <si>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</si>
  <si>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</si>
  <si>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</si>
  <si>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</si>
  <si>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</si>
  <si>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</si>
  <si>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</si>
  <si>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</si>
  <si>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</si>
  <si>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</si>
  <si>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</si>
  <si>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</si>
  <si>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</si>
  <si>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</si>
  <si>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</si>
  <si>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</si>
  <si>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</si>
  <si>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</si>
  <si>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</si>
  <si>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</si>
  <si>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</si>
  <si>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</si>
  <si>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</si>
  <si>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</si>
  <si>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</si>
  <si>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</si>
  <si>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</si>
  <si>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</si>
  <si>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</si>
  <si>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</si>
  <si>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</si>
  <si>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</si>
  <si>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</si>
  <si>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</si>
  <si>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</si>
  <si>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</si>
  <si>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</si>
  <si>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</si>
  <si>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</si>
  <si>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</si>
  <si>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</si>
  <si>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</si>
  <si>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</si>
  <si>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</si>
  <si>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</si>
  <si>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</si>
  <si>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</si>
  <si>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</si>
  <si>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</si>
  <si>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</si>
  <si>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</si>
  <si>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</si>
  <si>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</si>
  <si>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</si>
  <si>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</si>
  <si>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</si>
  <si>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</si>
  <si>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</si>
  <si>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</si>
  <si>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</si>
  <si>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</si>
  <si>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</si>
  <si>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</si>
  <si>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</si>
  <si>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</si>
  <si>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</si>
  <si>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</si>
  <si>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</si>
  <si>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</si>
  <si>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</si>
  <si>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</si>
  <si>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</si>
  <si>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</si>
  <si>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</si>
  <si>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</si>
  <si>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</si>
  <si>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</si>
  <si>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</si>
  <si>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</si>
  <si>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</si>
  <si>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</si>
  <si>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</si>
  <si>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</si>
  <si>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</si>
  <si>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</si>
  <si>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</si>
  <si>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</si>
  <si>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</si>
  <si>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</si>
  <si>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</si>
  <si>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</si>
  <si>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</si>
  <si>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</si>
  <si>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</si>
  <si>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</si>
  <si>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</si>
  <si>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</si>
  <si>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</si>
  <si>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</si>
  <si>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</si>
  <si>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</si>
  <si>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</si>
  <si>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</si>
  <si>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</si>
  <si>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</si>
  <si>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</si>
  <si>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</si>
  <si>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</si>
  <si>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</si>
  <si>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</si>
  <si>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</si>
  <si>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</si>
  <si>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</si>
  <si>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</si>
  <si>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</si>
  <si>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</si>
  <si>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</si>
  <si>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</si>
  <si>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</si>
  <si>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</si>
  <si>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</si>
  <si>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</si>
  <si>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</si>
  <si>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</si>
  <si>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</si>
  <si>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</si>
  <si>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</si>
  <si>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</si>
  <si>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</si>
  <si>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</si>
  <si>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</si>
  <si>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</si>
  <si>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</si>
  <si>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</si>
  <si>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</si>
  <si>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</si>
  <si>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</si>
  <si>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</si>
  <si>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</si>
  <si>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</si>
  <si>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</si>
  <si>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</si>
  <si>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</si>
  <si>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</si>
  <si>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</si>
  <si>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</si>
  <si>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</si>
  <si>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</si>
  <si>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</si>
  <si>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</si>
  <si>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</si>
  <si>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</si>
  <si>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</si>
  <si>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</si>
  <si>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</si>
  <si>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</si>
  <si>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</si>
  <si>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</si>
  <si>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</si>
  <si>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</si>
  <si>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</si>
  <si>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</si>
  <si>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</si>
  <si>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</si>
  <si>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</si>
  <si>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</si>
  <si>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</si>
  <si>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</si>
  <si>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</si>
  <si>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</si>
  <si>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</si>
  <si>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</si>
  <si>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</si>
  <si>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</si>
  <si>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</si>
  <si>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</si>
  <si>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</si>
  <si>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</si>
  <si>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</si>
  <si>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</si>
  <si>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</si>
  <si>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</si>
  <si>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</si>
  <si>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</si>
  <si>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</si>
  <si>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</si>
  <si>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</si>
  <si>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</si>
  <si>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</si>
  <si>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</si>
  <si>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</si>
  <si>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</si>
  <si>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</si>
  <si>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</si>
  <si>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</si>
  <si>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</si>
  <si>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</si>
  <si>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</si>
  <si>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</si>
  <si>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</si>
  <si>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</si>
  <si>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</si>
  <si>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</si>
  <si>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</si>
  <si>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</si>
  <si>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</si>
  <si>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</si>
  <si>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</si>
  <si>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</si>
  <si>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</si>
  <si>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</si>
  <si>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</si>
  <si>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</si>
  <si>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</si>
  <si>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</si>
  <si>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</si>
  <si>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</si>
  <si>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</si>
  <si>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</si>
  <si>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</si>
  <si>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</si>
  <si>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</si>
  <si>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</si>
  <si>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</si>
  <si>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</si>
  <si>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</si>
  <si>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</si>
  <si>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</si>
  <si>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</si>
  <si>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</si>
  <si>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</si>
  <si>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</si>
  <si>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</si>
  <si>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</si>
  <si>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</si>
  <si>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</si>
  <si>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</si>
  <si>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</si>
  <si>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</si>
  <si>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</si>
  <si>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</si>
  <si>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</si>
  <si>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</si>
  <si>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</si>
  <si>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</si>
  <si>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</si>
  <si>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</si>
  <si>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</si>
  <si>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</si>
  <si>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</si>
  <si>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</si>
  <si>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</si>
  <si>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</si>
  <si>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</si>
  <si>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</si>
  <si>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</si>
  <si>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</si>
  <si>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</si>
  <si>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</si>
  <si>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</si>
  <si>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</si>
  <si>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</si>
  <si>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</si>
  <si>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</si>
  <si>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</si>
  <si>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</si>
  <si>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</si>
  <si>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</si>
  <si>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</si>
  <si>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</si>
  <si>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</si>
  <si>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</si>
  <si>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</si>
  <si>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</si>
  <si>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</si>
  <si>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</si>
  <si>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</si>
  <si>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</si>
  <si>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</si>
  <si>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</si>
  <si>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</si>
  <si>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</si>
  <si>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</si>
  <si>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</si>
  <si>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</si>
  <si>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</si>
  <si>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</si>
  <si>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</si>
  <si>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</si>
  <si>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</si>
  <si>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</si>
  <si>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</si>
  <si>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</si>
  <si>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</si>
  <si>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</si>
  <si>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</si>
  <si>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</si>
  <si>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</si>
  <si>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</si>
  <si>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</si>
  <si>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</si>
  <si>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</si>
  <si>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</si>
  <si>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</si>
  <si>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</si>
  <si>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</si>
  <si>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</si>
  <si>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</si>
  <si>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</si>
  <si>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</si>
  <si>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</si>
  <si>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</si>
  <si>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</si>
  <si>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</si>
  <si>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</si>
  <si>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</si>
  <si>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</si>
  <si>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</si>
  <si>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</si>
  <si>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</si>
  <si>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</si>
  <si>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</si>
  <si>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</si>
  <si>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</si>
  <si>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</si>
  <si>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</si>
  <si>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</si>
  <si>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</si>
  <si>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</si>
  <si>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</si>
  <si>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</si>
  <si>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</si>
  <si>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</si>
  <si>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</si>
  <si>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</si>
  <si>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</si>
  <si>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</si>
  <si>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</si>
  <si>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</si>
  <si>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</si>
  <si>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</si>
  <si>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</si>
  <si>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</si>
  <si>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</si>
  <si>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</si>
  <si>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</si>
  <si>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</si>
  <si>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</si>
  <si>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</si>
  <si>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</si>
  <si>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</si>
  <si>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</si>
  <si>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</si>
  <si>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</si>
  <si>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</si>
  <si>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</si>
  <si>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</si>
  <si>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</si>
  <si>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</si>
  <si>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</si>
  <si>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</si>
  <si>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</si>
  <si>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</si>
  <si>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</si>
  <si>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</si>
  <si>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</si>
  <si>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</si>
  <si>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</si>
  <si>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</si>
  <si>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</si>
  <si>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</si>
  <si>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</si>
  <si>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</si>
  <si>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</si>
  <si>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</si>
  <si>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</si>
  <si>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</si>
  <si>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</si>
  <si>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</si>
  <si>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</si>
  <si>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</si>
  <si>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</si>
  <si>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</si>
  <si>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</si>
  <si>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</si>
  <si>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</si>
  <si>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</si>
  <si>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</si>
  <si>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</si>
  <si>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</si>
  <si>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</si>
  <si>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</si>
  <si>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</si>
  <si>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</si>
  <si>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</si>
  <si>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</si>
  <si>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</si>
  <si>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</si>
  <si>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</si>
  <si>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</si>
  <si>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</si>
  <si>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</si>
  <si>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</si>
  <si>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</si>
  <si>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</si>
  <si>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</si>
  <si>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</si>
  <si>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</si>
  <si>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</si>
  <si>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</si>
  <si>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</si>
  <si>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</si>
  <si>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</si>
  <si>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</si>
  <si>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</si>
  <si>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</si>
  <si>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</si>
  <si>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</si>
  <si>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</si>
  <si>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</si>
  <si>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</si>
  <si>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</si>
  <si>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</si>
  <si>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</si>
  <si>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</si>
  <si>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</si>
  <si>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</si>
  <si>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</si>
  <si>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</si>
  <si>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</si>
  <si>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</si>
  <si>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</si>
  <si>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</si>
  <si>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</si>
  <si>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</si>
  <si>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</si>
  <si>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</si>
  <si>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</si>
  <si>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</si>
  <si>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</si>
  <si>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</si>
  <si>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</si>
  <si>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</si>
  <si>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</si>
  <si>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</si>
  <si>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</si>
  <si>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</si>
  <si>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</si>
  <si>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</si>
  <si>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</si>
  <si>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</si>
  <si>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</si>
  <si>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</si>
  <si>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</si>
  <si>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</si>
  <si>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</si>
  <si>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</si>
  <si>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</si>
  <si>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</si>
  <si>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</si>
  <si>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</si>
  <si>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</si>
  <si>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</si>
  <si>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</si>
  <si>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</si>
  <si>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</si>
  <si>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</si>
  <si>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</si>
  <si>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</si>
  <si>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</si>
  <si>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</si>
  <si>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</si>
  <si>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</si>
  <si>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</si>
  <si>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</si>
  <si>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</si>
  <si>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</si>
  <si>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</si>
  <si>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</si>
  <si>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</si>
  <si>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</si>
  <si>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</si>
  <si>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</si>
  <si>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</si>
  <si>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</si>
  <si>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</si>
  <si>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</si>
  <si>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</si>
  <si>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</si>
  <si>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</si>
  <si>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</si>
  <si>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</si>
  <si>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</si>
  <si>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</si>
  <si>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</si>
  <si>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</si>
  <si>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</si>
  <si>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</si>
  <si>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</si>
  <si>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</si>
  <si>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</si>
  <si>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</si>
  <si>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</si>
  <si>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</si>
  <si>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</si>
  <si>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</si>
  <si>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</si>
  <si>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</si>
  <si>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</si>
  <si>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</si>
  <si>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</si>
  <si>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</si>
  <si>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</si>
  <si>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</si>
  <si>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</si>
  <si>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</si>
  <si>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</si>
  <si>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</si>
  <si>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</si>
  <si>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</si>
  <si>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</si>
  <si>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</si>
  <si>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</si>
  <si>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</si>
  <si>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</si>
  <si>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</si>
  <si>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</si>
  <si>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</si>
  <si>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</si>
  <si>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</si>
  <si>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</si>
  <si>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</si>
  <si>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</si>
  <si>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</si>
  <si>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</si>
  <si>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</si>
  <si>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</si>
  <si>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</si>
  <si>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</si>
  <si>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</si>
  <si>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</si>
  <si>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</si>
  <si>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</si>
  <si>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</si>
  <si>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</si>
  <si>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</si>
  <si>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</si>
  <si>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</si>
  <si>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</si>
  <si>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</si>
  <si>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</si>
  <si>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</si>
  <si>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</si>
  <si>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</si>
  <si>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</si>
  <si>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</si>
  <si>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</si>
  <si>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</si>
  <si>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</si>
  <si>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</si>
  <si>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</si>
  <si>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</si>
  <si>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</si>
  <si>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</si>
  <si>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</si>
  <si>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</si>
  <si>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</si>
  <si>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</si>
  <si>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</si>
  <si>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</si>
  <si>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</si>
  <si>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</si>
  <si>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</si>
  <si>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</si>
  <si>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</si>
  <si>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</si>
  <si>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</si>
  <si>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</si>
  <si>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</si>
  <si>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</si>
  <si>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</si>
  <si>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</si>
  <si>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</si>
  <si>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</si>
  <si>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</si>
  <si>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</si>
  <si>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</si>
  <si>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</si>
  <si>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</si>
  <si>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</si>
  <si>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</si>
  <si>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</si>
  <si>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</si>
  <si>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</si>
  <si>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</si>
  <si>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</si>
  <si>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</si>
  <si>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</si>
  <si>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</si>
  <si>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</si>
  <si>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</si>
  <si>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</si>
  <si>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</si>
  <si>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</si>
  <si>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</si>
  <si>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</si>
  <si>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</si>
  <si>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</si>
  <si>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</si>
  <si>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</si>
  <si>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</si>
  <si>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</si>
  <si>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</si>
  <si>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</si>
  <si>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</si>
  <si>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</si>
  <si>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</si>
  <si>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</si>
  <si>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</si>
  <si>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</si>
  <si>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</si>
  <si>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</si>
  <si>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</si>
  <si>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</si>
  <si>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</si>
  <si>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</si>
  <si>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</si>
  <si>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</si>
  <si>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</si>
  <si>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</si>
  <si>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</si>
  <si>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</si>
  <si>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</si>
  <si>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</si>
  <si>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</si>
  <si>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</si>
  <si>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</si>
  <si>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</si>
  <si>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</si>
  <si>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</si>
  <si>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</si>
  <si>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</si>
  <si>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</si>
  <si>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</si>
  <si>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</si>
  <si>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</si>
  <si>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</si>
  <si>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</si>
  <si>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</si>
  <si>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</si>
  <si>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</si>
  <si>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</si>
  <si>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</si>
  <si>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</si>
  <si>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</si>
  <si>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</si>
  <si>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</si>
  <si>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</si>
  <si>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</si>
  <si>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</si>
  <si>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</si>
  <si>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</si>
  <si>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</si>
  <si>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</si>
  <si>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</si>
  <si>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</si>
  <si>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</si>
  <si>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</si>
  <si>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</si>
  <si>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</si>
  <si>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</si>
  <si>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</si>
  <si>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</si>
  <si>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</si>
  <si>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</si>
  <si>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</si>
  <si>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</si>
  <si>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</si>
  <si>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</si>
  <si>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</si>
  <si>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</si>
  <si>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</si>
  <si>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</si>
  <si>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</si>
  <si>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</si>
  <si>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</si>
  <si>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</si>
  <si>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</si>
  <si>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</si>
  <si>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</si>
  <si>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</si>
  <si>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</si>
  <si>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</si>
  <si>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</si>
  <si>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</si>
  <si>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</si>
  <si>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</si>
  <si>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</si>
  <si>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</si>
  <si>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</si>
  <si>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</si>
  <si>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</si>
  <si>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</si>
  <si>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</si>
  <si>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</si>
  <si>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</si>
  <si>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</si>
  <si>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</si>
  <si>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</si>
  <si>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</si>
  <si>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</si>
  <si>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</si>
  <si>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</si>
  <si>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</si>
  <si>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</si>
  <si>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</si>
  <si>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</si>
  <si>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</si>
  <si>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</si>
  <si>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</si>
  <si>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</si>
  <si>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</si>
  <si>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</si>
  <si>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</si>
  <si>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</si>
  <si>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</si>
  <si>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</si>
  <si>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</si>
  <si>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</si>
  <si>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</si>
  <si>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</si>
  <si>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</si>
  <si>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</si>
  <si>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</si>
  <si>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</si>
  <si>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</si>
  <si>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</si>
  <si>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</si>
  <si>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</si>
  <si>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</si>
  <si>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</si>
  <si>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</si>
  <si>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</si>
  <si>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</si>
  <si>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</si>
  <si>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</si>
  <si>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</si>
  <si>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</si>
  <si>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</si>
  <si>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</si>
  <si>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</si>
  <si>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</si>
  <si>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</si>
  <si>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</si>
  <si>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</si>
  <si>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</si>
  <si>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</si>
  <si>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</si>
  <si>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</si>
  <si>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</si>
  <si>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</si>
  <si>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</si>
  <si>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</si>
  <si>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</si>
  <si>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</si>
  <si>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</si>
  <si>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</si>
  <si>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</si>
  <si>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</si>
  <si>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</si>
  <si>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</si>
  <si>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</si>
  <si>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</si>
  <si>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</si>
  <si>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</si>
  <si>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</si>
  <si>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</si>
  <si>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</si>
  <si>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</si>
  <si>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</si>
  <si>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</si>
  <si>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</si>
  <si>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</si>
  <si>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</si>
  <si>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</si>
  <si>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</si>
  <si>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</si>
  <si>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</si>
  <si>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</si>
  <si>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</si>
  <si>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</si>
  <si>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</si>
  <si>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</si>
  <si>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</si>
  <si>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</si>
  <si>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</si>
  <si>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</si>
  <si>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</si>
  <si>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</si>
  <si>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</si>
  <si>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</si>
  <si>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</si>
  <si>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</si>
  <si>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</si>
  <si>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</si>
  <si>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</si>
  <si>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</si>
  <si>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</si>
  <si>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</si>
  <si>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</si>
  <si>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</si>
  <si>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</si>
  <si>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</si>
  <si>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</si>
  <si>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</si>
  <si>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</si>
  <si>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</si>
  <si>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</si>
  <si>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</si>
  <si>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</si>
  <si>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</si>
  <si>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</si>
  <si>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</si>
  <si>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</si>
  <si>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</si>
  <si>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</si>
  <si>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</si>
  <si>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</si>
  <si>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</si>
  <si>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</si>
  <si>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</si>
  <si>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</si>
  <si>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</si>
  <si>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</si>
  <si>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</si>
  <si>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</si>
  <si>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</si>
  <si>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</si>
  <si>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</si>
  <si>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</si>
  <si>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</si>
  <si>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</si>
  <si>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</si>
  <si>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</si>
  <si>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</si>
  <si>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</si>
  <si>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</si>
  <si>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</si>
  <si>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</si>
  <si>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</si>
  <si>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</si>
  <si>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</si>
  <si>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</si>
  <si>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</si>
  <si>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</si>
  <si>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</si>
  <si>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</si>
  <si>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</si>
  <si>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</si>
  <si>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</si>
  <si>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</si>
  <si>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</si>
  <si>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</si>
  <si>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</si>
  <si>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</si>
  <si>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</si>
  <si>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</si>
  <si>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</si>
  <si>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</si>
  <si>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</si>
  <si>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</si>
  <si>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</si>
  <si>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</si>
  <si>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</si>
  <si>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</si>
  <si>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</si>
  <si>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</si>
  <si>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</si>
  <si>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</si>
  <si>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</si>
  <si>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</si>
  <si>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</si>
  <si>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</si>
  <si>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</si>
  <si>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</si>
  <si>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</si>
  <si>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</si>
  <si>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</si>
  <si>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</si>
  <si>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</si>
  <si>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</si>
  <si>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</si>
  <si>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</si>
  <si>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</si>
  <si>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</si>
  <si>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</si>
  <si>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</si>
  <si>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</si>
  <si>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</si>
  <si>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</si>
  <si>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</si>
  <si>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</si>
  <si>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</si>
  <si>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</si>
  <si>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</si>
  <si>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</si>
  <si>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</si>
  <si>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</si>
  <si>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</si>
  <si>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</si>
  <si>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</si>
  <si>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</si>
  <si>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</si>
  <si>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</si>
  <si>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</si>
  <si>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</si>
  <si>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</si>
  <si>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</si>
  <si>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</si>
  <si>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</si>
  <si>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</si>
  <si>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</si>
  <si>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</si>
  <si>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</si>
  <si>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</si>
  <si>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</si>
  <si>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</si>
  <si>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</si>
  <si>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</si>
  <si>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</si>
  <si>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</si>
  <si>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</si>
  <si>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</si>
  <si>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</si>
  <si>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</si>
  <si>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</si>
  <si>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</si>
  <si>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</si>
  <si>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</si>
  <si>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</si>
  <si>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</si>
  <si>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</si>
  <si>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</si>
  <si>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</si>
  <si>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</si>
  <si>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</si>
  <si>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</si>
  <si>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</si>
  <si>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</si>
  <si>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</si>
  <si>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</si>
  <si>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</si>
  <si>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</si>
  <si>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</si>
  <si>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</si>
  <si>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</si>
  <si>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</si>
  <si>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</si>
  <si>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</si>
  <si>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</si>
  <si>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</si>
  <si>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</si>
  <si>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</si>
  <si>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</si>
  <si>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</si>
  <si>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</si>
  <si>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</si>
  <si>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</si>
  <si>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</si>
  <si>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</si>
  <si>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</si>
  <si>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</si>
  <si>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</si>
  <si>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</si>
  <si>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</si>
  <si>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</si>
  <si>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</si>
  <si>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</si>
  <si>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</si>
  <si>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</si>
  <si>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</si>
  <si>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</si>
  <si>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</si>
  <si>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</si>
  <si>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</si>
  <si>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</si>
  <si>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</si>
  <si>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</si>
  <si>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</si>
  <si>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</si>
  <si>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</si>
  <si>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</si>
  <si>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</si>
  <si>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</si>
  <si>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</si>
  <si>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</si>
  <si>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</si>
  <si>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</si>
  <si>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</si>
  <si>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</si>
  <si>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</si>
  <si>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</si>
  <si>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</si>
  <si>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</si>
  <si>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</si>
  <si>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</si>
  <si>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</si>
  <si>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</si>
  <si>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</si>
  <si>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</si>
  <si>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</si>
  <si>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</si>
  <si>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</si>
  <si>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</si>
  <si>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</si>
  <si>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</si>
  <si>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</si>
  <si>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</si>
  <si>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</si>
  <si>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</si>
  <si>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</si>
  <si>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</si>
  <si>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</si>
  <si>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</si>
  <si>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</si>
  <si>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</si>
  <si>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</si>
  <si>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</si>
  <si>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</si>
  <si>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</si>
  <si>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</si>
  <si>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</si>
  <si>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</si>
  <si>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</si>
  <si>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</si>
  <si>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</si>
  <si>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</si>
  <si>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</si>
  <si>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</si>
  <si>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</si>
  <si>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</si>
  <si>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</si>
  <si>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</si>
  <si>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</si>
  <si>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</si>
  <si>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</si>
  <si>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</si>
  <si>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</si>
  <si>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</si>
  <si>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</si>
  <si>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</si>
  <si>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</si>
  <si>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</si>
  <si>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</si>
  <si>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</si>
  <si>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</si>
  <si>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</si>
  <si>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</si>
  <si>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</si>
  <si>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</si>
  <si>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</si>
  <si>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</si>
  <si>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</si>
  <si>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</si>
  <si>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</si>
  <si>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</si>
  <si>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</si>
  <si>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</si>
  <si>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</si>
  <si>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</si>
  <si>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</si>
  <si>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</si>
  <si>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</si>
  <si>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</si>
  <si>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</si>
  <si>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</si>
  <si>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</si>
  <si>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</si>
  <si>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</si>
  <si>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</si>
  <si>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</si>
  <si>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</si>
  <si>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</si>
  <si>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</si>
  <si>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</si>
  <si>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</si>
  <si>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</si>
  <si>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</si>
  <si>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</si>
  <si>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</si>
  <si>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</si>
  <si>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</si>
  <si>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</si>
  <si>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</si>
  <si>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</si>
  <si>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</si>
  <si>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</si>
  <si>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</si>
  <si>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</si>
  <si>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</si>
  <si>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</si>
  <si>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</si>
  <si>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</si>
  <si>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</si>
  <si>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</si>
  <si>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</si>
  <si>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</si>
  <si>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</si>
  <si>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</si>
  <si>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</si>
  <si>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</si>
  <si>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</si>
  <si>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</si>
  <si>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</si>
  <si>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</si>
  <si>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</si>
  <si>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</si>
  <si>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</si>
  <si>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</si>
  <si>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</si>
  <si>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</si>
  <si>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</si>
  <si>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</si>
  <si>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</si>
  <si>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</si>
  <si>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</si>
  <si>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</si>
  <si>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</si>
  <si>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</si>
  <si>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</si>
  <si>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</si>
  <si>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</si>
  <si>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</si>
  <si>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</si>
  <si>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</si>
  <si>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</si>
  <si>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</si>
  <si>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</si>
  <si>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</si>
  <si>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</si>
  <si>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</si>
  <si>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</si>
  <si>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</si>
  <si>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</si>
  <si>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</si>
  <si>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</si>
  <si>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</si>
  <si>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</si>
  <si>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</si>
  <si>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</si>
  <si>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</si>
  <si>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</si>
  <si>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</si>
  <si>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</si>
  <si>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</si>
  <si>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</si>
  <si>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</si>
  <si>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</si>
  <si>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</si>
  <si>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</si>
  <si>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</si>
  <si>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</si>
  <si>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</si>
  <si>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</si>
  <si>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</si>
  <si>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</si>
  <si>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</si>
  <si>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</si>
  <si>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</si>
  <si>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</si>
  <si>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</si>
  <si>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</si>
  <si>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</si>
  <si>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</si>
  <si>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</si>
  <si>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</si>
  <si>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</si>
  <si>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</si>
  <si>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</si>
  <si>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</si>
  <si>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</si>
  <si>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</si>
  <si>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</si>
  <si>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</si>
  <si>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</si>
  <si>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</si>
  <si>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</si>
  <si>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</si>
  <si>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</si>
  <si>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</si>
  <si>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</si>
  <si>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</si>
  <si>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</si>
  <si>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</si>
  <si>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</si>
  <si>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</si>
  <si>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</si>
  <si>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</si>
  <si>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</si>
  <si>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</si>
  <si>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</si>
  <si>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</si>
  <si>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</si>
  <si>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</si>
  <si>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</si>
  <si>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</si>
  <si>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</si>
  <si>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</si>
  <si>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</si>
  <si>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</si>
  <si>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</si>
  <si>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</si>
  <si>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</si>
  <si>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</si>
  <si>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</si>
  <si>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</si>
  <si>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</si>
  <si>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</si>
  <si>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</si>
  <si>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</si>
  <si>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</si>
  <si>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</si>
  <si>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</si>
  <si>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</si>
  <si>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</si>
  <si>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</si>
  <si>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</si>
  <si>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</si>
  <si>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</si>
  <si>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</si>
  <si>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</si>
  <si>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</si>
  <si>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</si>
  <si>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</si>
  <si>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</si>
  <si>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</si>
  <si>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</si>
  <si>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</si>
  <si>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</si>
  <si>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</si>
  <si>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</si>
  <si>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</si>
  <si>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</si>
  <si>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</si>
  <si>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</si>
  <si>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</si>
  <si>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</si>
  <si>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</si>
  <si>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</si>
  <si>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</si>
  <si>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</si>
  <si>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</si>
  <si>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</si>
  <si>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</si>
  <si>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</si>
  <si>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</si>
  <si>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</si>
  <si>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</si>
  <si>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</si>
  <si>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</si>
  <si>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</si>
  <si>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</si>
  <si>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</si>
  <si>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</si>
  <si>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</si>
  <si>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</si>
  <si>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</si>
  <si>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</si>
  <si>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</si>
  <si>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</si>
  <si>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</si>
  <si>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</si>
  <si>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</si>
  <si>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</si>
  <si>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</si>
  <si>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</si>
  <si>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</si>
  <si>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</si>
  <si>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</si>
  <si>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</si>
  <si>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</si>
  <si>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</si>
  <si>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</si>
  <si>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</si>
  <si>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</si>
  <si>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</si>
  <si>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</si>
  <si>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</si>
  <si>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</si>
  <si>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</si>
  <si>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</si>
  <si>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</si>
  <si>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</si>
  <si>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</si>
  <si>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</si>
  <si>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</si>
  <si>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</si>
  <si>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</si>
  <si>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</si>
  <si>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</si>
  <si>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</si>
  <si>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</si>
  <si>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</si>
  <si>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</si>
  <si>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</si>
  <si>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</si>
  <si>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</si>
  <si>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</si>
  <si>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</si>
  <si>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</si>
  <si>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</si>
  <si>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</si>
  <si>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</si>
  <si>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</si>
  <si>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</si>
  <si>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</si>
  <si>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</si>
  <si>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</si>
  <si>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</si>
  <si>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</si>
  <si>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</si>
  <si>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</si>
  <si>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</si>
  <si>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</si>
  <si>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</si>
  <si>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</si>
  <si>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</si>
  <si>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</si>
  <si>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</si>
  <si>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</si>
  <si>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</si>
  <si>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</si>
  <si>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</si>
  <si>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</si>
  <si>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</si>
  <si>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</si>
  <si>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</si>
  <si>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</si>
  <si>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</si>
  <si>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</si>
  <si>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</si>
  <si>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</si>
  <si>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</si>
  <si>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</si>
  <si>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</si>
  <si>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</si>
  <si>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</si>
  <si>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</si>
  <si>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</si>
  <si>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</si>
  <si>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</si>
  <si>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</si>
  <si>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</si>
  <si>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</si>
  <si>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</si>
  <si>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</si>
  <si>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</si>
  <si>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</si>
  <si>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</si>
  <si>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</si>
  <si>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</si>
  <si>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</si>
  <si>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</si>
  <si>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</si>
  <si>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</si>
  <si>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</si>
  <si>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</si>
  <si>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</si>
  <si>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</si>
  <si>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</si>
  <si>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</si>
  <si>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</si>
  <si>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</si>
  <si>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</si>
  <si>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</si>
  <si>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</si>
  <si>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</si>
  <si>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</si>
  <si>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</si>
  <si>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</si>
  <si>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</si>
  <si>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</si>
  <si>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</si>
  <si>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</si>
  <si>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</si>
  <si>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</si>
  <si>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</si>
  <si>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</si>
  <si>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</si>
  <si>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</si>
  <si>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</si>
  <si>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</si>
  <si>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</si>
  <si>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</si>
  <si>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</si>
  <si>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</si>
  <si>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</si>
  <si>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</si>
  <si>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</si>
  <si>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</si>
  <si>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</si>
  <si>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</si>
  <si>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</si>
  <si>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</si>
  <si>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</si>
  <si>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</si>
  <si>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</si>
  <si>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</si>
  <si>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</si>
  <si>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</si>
  <si>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</si>
  <si>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</si>
  <si>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</si>
  <si>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</si>
  <si>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</si>
  <si>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</si>
  <si>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</si>
  <si>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</si>
  <si>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</si>
  <si>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</si>
  <si>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</si>
  <si>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</si>
  <si>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</si>
  <si>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</si>
  <si>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</si>
  <si>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</si>
  <si>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</si>
  <si>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</si>
  <si>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</si>
  <si>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</si>
  <si>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</si>
  <si>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</si>
  <si>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</si>
  <si>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</si>
  <si>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</si>
  <si>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</si>
  <si>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</si>
  <si>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</si>
  <si>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</si>
  <si>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</si>
  <si>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</si>
  <si>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</si>
  <si>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</si>
  <si>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</si>
  <si>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</si>
  <si>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</si>
  <si>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</si>
  <si>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</si>
  <si>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</si>
  <si>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</si>
  <si>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</si>
  <si>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</si>
  <si>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</si>
  <si>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</si>
  <si>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</si>
  <si>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</si>
  <si>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</si>
  <si>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</si>
  <si>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</si>
  <si>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</si>
  <si>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</si>
  <si>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</si>
  <si>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</si>
  <si>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</si>
  <si>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</si>
  <si>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</si>
  <si>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</si>
  <si>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</si>
  <si>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</si>
  <si>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</si>
  <si>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</si>
  <si>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</si>
  <si>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</si>
  <si>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</si>
  <si>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</si>
  <si>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</si>
  <si>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</si>
  <si>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</si>
  <si>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</si>
  <si>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</si>
  <si>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</si>
  <si>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</si>
  <si>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</si>
  <si>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</si>
  <si>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</si>
  <si>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</si>
  <si>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</si>
  <si>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</si>
  <si>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</si>
  <si>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</si>
  <si>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</si>
  <si>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</si>
  <si>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</si>
  <si>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</si>
  <si>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</si>
  <si>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</si>
  <si>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</si>
  <si>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</si>
  <si>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</si>
  <si>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</si>
  <si>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</si>
  <si>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</si>
  <si>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</si>
  <si>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</si>
  <si>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</si>
  <si>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</si>
  <si>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</si>
  <si>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</si>
  <si>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</si>
  <si>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</si>
  <si>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</si>
  <si>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</si>
  <si>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</si>
  <si>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</si>
  <si>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</si>
  <si>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</si>
  <si>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</si>
  <si>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</si>
  <si>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</si>
  <si>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</si>
  <si>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</si>
  <si>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</si>
  <si>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</si>
  <si>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</si>
  <si>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</si>
  <si>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</si>
  <si>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</si>
  <si>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</si>
  <si>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</si>
  <si>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</si>
  <si>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</si>
  <si>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</si>
  <si>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</si>
  <si>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</si>
  <si>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</si>
  <si>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</si>
  <si>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</si>
  <si>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</si>
  <si>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</si>
  <si>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</si>
  <si>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</si>
  <si>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</si>
  <si>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</si>
  <si>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</si>
  <si>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</si>
  <si>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</si>
  <si>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</si>
  <si>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</si>
  <si>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</si>
  <si>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</si>
  <si>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</si>
  <si>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</si>
  <si>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</si>
  <si>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</si>
  <si>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</si>
  <si>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</si>
  <si>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</si>
  <si>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</si>
  <si>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</si>
  <si>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</si>
  <si>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</si>
  <si>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</si>
  <si>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</si>
  <si>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</si>
  <si>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</si>
  <si>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</si>
  <si>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</si>
  <si>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</si>
  <si>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</si>
  <si>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</si>
  <si>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</si>
  <si>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</si>
  <si>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</si>
  <si>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</si>
  <si>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</si>
  <si>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</si>
  <si>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</si>
  <si>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</si>
  <si>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</si>
  <si>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</si>
  <si>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</si>
  <si>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</si>
  <si>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</si>
  <si>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</si>
  <si>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</si>
  <si>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</si>
  <si>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</si>
  <si>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</si>
  <si>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</si>
  <si>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</si>
  <si>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</si>
  <si>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</si>
  <si>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</si>
  <si>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</si>
  <si>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</si>
  <si>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</si>
  <si>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</si>
  <si>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</si>
  <si>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</si>
  <si>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</si>
  <si>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</si>
  <si>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</si>
  <si>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</si>
  <si>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</si>
  <si>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</si>
  <si>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</si>
  <si>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</si>
  <si>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</si>
  <si>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</si>
  <si>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</si>
  <si>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</si>
  <si>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</si>
  <si>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</si>
  <si>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</si>
  <si>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</si>
  <si>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</si>
  <si>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</si>
  <si>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</si>
  <si>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</si>
  <si>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</si>
  <si>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</si>
  <si>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</si>
  <si>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</si>
  <si>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</si>
  <si>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</si>
  <si>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</si>
  <si>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</si>
  <si>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</si>
  <si>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</si>
  <si>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</si>
  <si>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</si>
  <si>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</si>
  <si>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</si>
  <si>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</si>
  <si>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</si>
  <si>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</si>
  <si>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</si>
  <si>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</si>
  <si>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</si>
  <si>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</si>
  <si>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</si>
  <si>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</si>
  <si>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</si>
  <si>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</si>
  <si>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</si>
  <si>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</si>
  <si>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</si>
  <si>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</si>
  <si>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</si>
  <si>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</si>
  <si>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</si>
  <si>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</si>
  <si>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</si>
  <si>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</si>
  <si>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</si>
  <si>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</si>
  <si>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</si>
  <si>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</si>
  <si>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</si>
  <si>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</si>
  <si>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</si>
  <si>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</si>
  <si>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</si>
  <si>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</si>
  <si>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</si>
  <si>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</si>
  <si>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</si>
  <si>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</si>
  <si>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</si>
  <si>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</si>
  <si>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</si>
  <si>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</si>
  <si>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</si>
  <si>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</si>
  <si>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</si>
  <si>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</si>
  <si>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</si>
  <si>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</si>
  <si>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</si>
  <si>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</si>
  <si>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</si>
  <si>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</si>
  <si>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</si>
  <si>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</si>
  <si>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</si>
  <si>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</si>
  <si>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</si>
  <si>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</si>
  <si>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</si>
  <si>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</si>
  <si>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</si>
  <si>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</si>
  <si>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</si>
  <si>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</si>
  <si>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</si>
  <si>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</si>
  <si>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</si>
  <si>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</si>
  <si>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</si>
  <si>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</si>
  <si>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</si>
  <si>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</si>
  <si>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</si>
  <si>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</si>
  <si>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</si>
  <si>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</si>
  <si>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</si>
  <si>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</si>
  <si>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</si>
  <si>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</si>
  <si>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</si>
  <si>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</si>
  <si>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</si>
  <si>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</si>
  <si>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</si>
  <si>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</si>
  <si>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</si>
  <si>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</si>
  <si>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</si>
  <si>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</si>
  <si>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</si>
  <si>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</si>
  <si>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</si>
  <si>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</si>
  <si>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</si>
  <si>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</si>
  <si>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</si>
  <si>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</si>
  <si>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</si>
  <si>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</si>
  <si>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</si>
  <si>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</si>
  <si>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</si>
  <si>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</si>
  <si>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</si>
  <si>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</si>
  <si>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</si>
  <si>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</si>
  <si>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</si>
  <si>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</si>
  <si>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</si>
  <si>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</si>
  <si>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</si>
  <si>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</si>
  <si>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</si>
  <si>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</si>
  <si>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</si>
  <si>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</si>
  <si>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</si>
  <si>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</si>
  <si>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</si>
  <si>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</si>
  <si>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</si>
  <si>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</si>
  <si>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</si>
  <si>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</si>
  <si>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</si>
  <si>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</si>
  <si>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</si>
  <si>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</si>
  <si>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</si>
  <si>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</si>
  <si>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</si>
  <si>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</si>
  <si>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</si>
  <si>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</si>
  <si>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</si>
  <si>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</si>
  <si>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</si>
  <si>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</si>
  <si>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</si>
  <si>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</si>
  <si>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</si>
  <si>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</si>
  <si>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</si>
  <si>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</si>
  <si>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</si>
  <si>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</si>
  <si>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</si>
  <si>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</si>
  <si>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</si>
  <si>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</si>
  <si>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</si>
  <si>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</si>
  <si>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</si>
  <si>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</si>
  <si>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</si>
  <si>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</si>
  <si>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</si>
  <si>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</si>
  <si>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</si>
  <si>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</si>
  <si>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</si>
  <si>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</si>
  <si>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</si>
  <si>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</si>
  <si>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</si>
  <si>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</si>
  <si>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</si>
  <si>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</si>
  <si>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</si>
  <si>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</si>
  <si>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</si>
  <si>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</si>
  <si>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</si>
  <si>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</si>
  <si>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</si>
  <si>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</si>
  <si>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</si>
  <si>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</si>
  <si>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</si>
  <si>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</si>
  <si>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</si>
  <si>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</si>
  <si>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</si>
  <si>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</si>
  <si>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</si>
  <si>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</si>
  <si>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</si>
  <si>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</si>
  <si>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</si>
  <si>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</si>
  <si>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</si>
  <si>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</si>
  <si>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</si>
  <si>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</si>
  <si>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</si>
  <si>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</si>
  <si>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</si>
  <si>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</si>
  <si>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</si>
  <si>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</si>
  <si>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</si>
  <si>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</si>
  <si>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</si>
  <si>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</si>
  <si>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</si>
  <si>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</si>
  <si>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</si>
  <si>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</si>
  <si>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</si>
  <si>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</si>
  <si>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</si>
  <si>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</si>
  <si>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</si>
  <si>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</si>
  <si>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</si>
  <si>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</si>
  <si>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</si>
  <si>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</si>
  <si>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</si>
  <si>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</si>
  <si>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</si>
  <si>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</si>
  <si>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</si>
  <si>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</si>
  <si>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</si>
  <si>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</si>
  <si>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</si>
  <si>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</si>
  <si>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</si>
  <si>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</si>
  <si>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</si>
  <si>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</si>
  <si>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</si>
  <si>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</si>
  <si>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</si>
  <si>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</si>
  <si>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</si>
  <si>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</si>
  <si>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</si>
  <si>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</si>
  <si>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</si>
  <si>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</si>
  <si>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</si>
  <si>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</si>
  <si>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</si>
  <si>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</si>
  <si>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</si>
  <si>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</si>
  <si>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</si>
  <si>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</si>
  <si>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</si>
  <si>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</si>
  <si>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</si>
  <si>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</si>
  <si>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</si>
  <si>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</si>
  <si>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</si>
  <si>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</si>
  <si>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</si>
  <si>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</si>
  <si>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</si>
  <si>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</si>
  <si>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</si>
  <si>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</si>
  <si>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</si>
  <si>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</si>
  <si>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</si>
  <si>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</si>
  <si>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</si>
  <si>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</si>
  <si>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</si>
  <si>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</si>
  <si>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</si>
  <si>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</si>
  <si>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</si>
  <si>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</si>
  <si>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</si>
  <si>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</si>
  <si>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</si>
  <si>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</si>
  <si>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</si>
  <si>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</si>
  <si>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</si>
  <si>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</si>
  <si>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</si>
  <si>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</si>
  <si>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</si>
  <si>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</si>
  <si>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</si>
  <si>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</si>
  <si>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</si>
  <si>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</si>
  <si>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</si>
  <si>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</si>
  <si>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</si>
  <si>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</si>
  <si>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</si>
  <si>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</si>
  <si>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</si>
  <si>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</si>
  <si>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</si>
  <si>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</si>
  <si>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</si>
  <si>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</si>
  <si>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</si>
  <si>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</si>
  <si>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</si>
  <si>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</si>
  <si>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</si>
  <si>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</si>
  <si>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</si>
  <si>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</si>
  <si>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</si>
  <si>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</si>
  <si>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</si>
  <si>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</si>
  <si>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</si>
  <si>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</si>
  <si>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</si>
  <si>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</si>
  <si>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</si>
  <si>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</si>
  <si>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</si>
  <si>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</si>
  <si>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</si>
  <si>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</si>
  <si>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</si>
  <si>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</si>
  <si>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</si>
  <si>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</si>
  <si>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</si>
  <si>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</si>
  <si>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</si>
  <si>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</si>
  <si>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</si>
  <si>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</si>
  <si>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</si>
  <si>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</si>
  <si>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</si>
  <si>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</si>
  <si>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</si>
  <si>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</si>
  <si>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</si>
  <si>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</si>
  <si>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</si>
  <si>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</si>
  <si>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</si>
  <si>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</si>
  <si>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</si>
  <si>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</si>
  <si>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</si>
  <si>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</si>
  <si>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</si>
  <si>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</si>
  <si>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</si>
  <si>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</si>
  <si>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</si>
  <si>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</si>
  <si>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</si>
  <si>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</si>
  <si>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</si>
  <si>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</si>
  <si>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</si>
  <si>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</si>
  <si>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</si>
  <si>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</si>
  <si>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</si>
  <si>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</si>
  <si>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</si>
  <si>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</si>
  <si>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</si>
  <si>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</si>
  <si>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</si>
  <si>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</si>
  <si>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</si>
  <si>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</si>
  <si>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</si>
  <si>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</si>
  <si>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</si>
  <si>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</si>
  <si>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</si>
  <si>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</si>
  <si>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</si>
  <si>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</si>
  <si>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</si>
  <si>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</si>
  <si>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</si>
  <si>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</si>
  <si>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</si>
  <si>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</si>
  <si>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</si>
  <si>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</si>
  <si>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</si>
  <si>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</si>
  <si>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</si>
  <si>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</si>
  <si>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</si>
  <si>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</si>
  <si>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</si>
  <si>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</si>
  <si>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</si>
  <si>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</si>
  <si>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</si>
  <si>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</si>
  <si>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</si>
  <si>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</si>
  <si>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</si>
  <si>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</si>
  <si>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</si>
  <si>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</si>
  <si>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</si>
  <si>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</si>
  <si>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</si>
  <si>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</si>
  <si>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</si>
  <si>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</si>
  <si>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</si>
  <si>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</si>
  <si>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</si>
  <si>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</si>
  <si>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</si>
  <si>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</si>
  <si>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</si>
  <si>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</si>
  <si>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</si>
  <si>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</si>
  <si>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</si>
  <si>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</si>
  <si>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</si>
  <si>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</si>
  <si>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</si>
  <si>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</si>
  <si>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</si>
  <si>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</si>
  <si>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</si>
  <si>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</si>
  <si>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</si>
  <si>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</si>
  <si>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</si>
  <si>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</si>
  <si>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</si>
  <si>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</si>
  <si>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</si>
  <si>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</si>
  <si>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</si>
  <si>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</si>
  <si>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</si>
  <si>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</si>
  <si>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</si>
  <si>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</si>
  <si>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</si>
  <si>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</si>
  <si>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</si>
  <si>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</si>
  <si>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</si>
  <si>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</si>
  <si>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</si>
  <si>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</si>
  <si>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</si>
  <si>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</si>
  <si>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</si>
  <si>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</si>
  <si>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</si>
  <si>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</si>
  <si>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</si>
  <si>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</si>
  <si>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</si>
  <si>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</si>
  <si>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</si>
  <si>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</si>
  <si>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</si>
  <si>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</si>
  <si>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</si>
  <si>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</si>
  <si>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</si>
  <si>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</si>
  <si>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</si>
  <si>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</si>
  <si>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</si>
  <si>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</si>
  <si>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</si>
  <si>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</si>
  <si>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</si>
  <si>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</si>
  <si>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</si>
  <si>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</si>
  <si>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</si>
  <si>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</si>
  <si>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</si>
  <si>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</si>
  <si>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</si>
  <si>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</si>
  <si>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</si>
  <si>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</si>
  <si>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</si>
  <si>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</si>
  <si>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</si>
  <si>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</si>
  <si>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</si>
  <si>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</si>
  <si>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</si>
  <si>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</si>
  <si>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</si>
  <si>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</si>
  <si>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</si>
  <si>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</si>
  <si>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</si>
  <si>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</si>
  <si>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</si>
  <si>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</si>
  <si>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</si>
  <si>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</si>
  <si>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</si>
  <si>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</si>
  <si>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</si>
  <si>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</si>
  <si>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</si>
  <si>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</si>
  <si>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</si>
  <si>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</si>
  <si>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</si>
  <si>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</si>
  <si>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</si>
  <si>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</si>
  <si>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</si>
  <si>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</si>
  <si>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</si>
  <si>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</si>
  <si>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</si>
  <si>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</si>
  <si>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</si>
  <si>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</si>
  <si>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</si>
  <si>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</si>
  <si>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</si>
  <si>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</si>
  <si>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</si>
  <si>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</si>
  <si>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</si>
  <si>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</si>
  <si>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</si>
  <si>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</si>
  <si>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</si>
  <si>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</si>
  <si>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</si>
  <si>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</si>
  <si>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</si>
  <si>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</si>
  <si>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</si>
  <si>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</si>
  <si>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</si>
  <si>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</si>
  <si>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</si>
  <si>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</si>
  <si>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</si>
  <si>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</si>
  <si>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</si>
  <si>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</si>
  <si>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</si>
  <si>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</si>
  <si>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</si>
  <si>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</si>
  <si>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</si>
  <si>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</si>
  <si>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</si>
  <si>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</si>
  <si>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</si>
  <si>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</si>
  <si>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</si>
  <si>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</si>
  <si>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</si>
  <si>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</si>
  <si>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</si>
  <si>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</si>
  <si>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</si>
  <si>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</si>
  <si>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</si>
  <si>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</si>
  <si>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</si>
  <si>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</si>
  <si>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</si>
  <si>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</si>
  <si>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</si>
  <si>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</si>
  <si>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</si>
  <si>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</si>
  <si>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</si>
  <si>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</si>
  <si>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</si>
  <si>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</si>
  <si>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</si>
  <si>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</si>
  <si>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</si>
  <si>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</si>
  <si>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</si>
  <si>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</si>
  <si>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</si>
  <si>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</si>
  <si>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</si>
  <si>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</si>
  <si>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</si>
  <si>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</si>
  <si>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</si>
  <si>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</si>
  <si>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</si>
  <si>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</si>
  <si>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</si>
  <si>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</si>
  <si>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</si>
  <si>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</si>
  <si>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</si>
  <si>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</si>
  <si>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</si>
  <si>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</si>
  <si>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</si>
  <si>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</si>
  <si>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</si>
  <si>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</si>
  <si>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</si>
  <si>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</si>
  <si>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</si>
  <si>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</si>
  <si>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</si>
  <si>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</si>
  <si>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</si>
  <si>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</si>
  <si>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</si>
  <si>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</si>
  <si>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</si>
  <si>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</si>
  <si>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</si>
  <si>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</si>
  <si>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</si>
  <si>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</si>
  <si>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</si>
  <si>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</si>
  <si>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</si>
  <si>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</si>
  <si>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</si>
  <si>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</si>
  <si>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</si>
  <si>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</si>
  <si>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</si>
  <si>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</si>
  <si>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</si>
  <si>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</si>
  <si>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</si>
  <si>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</si>
  <si>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</si>
  <si>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</si>
  <si>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</si>
  <si>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</si>
  <si>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</si>
  <si>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</si>
  <si>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</si>
  <si>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</si>
  <si>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</si>
  <si>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</si>
  <si>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</si>
  <si>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</si>
  <si>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</si>
  <si>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</si>
  <si>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</si>
  <si>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</si>
  <si>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</si>
  <si>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</si>
  <si>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</si>
  <si>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</si>
  <si>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</si>
  <si>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</si>
  <si>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</si>
  <si>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</si>
  <si>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</si>
  <si>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</si>
  <si>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</si>
  <si>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</si>
  <si>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</si>
  <si>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</si>
  <si>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</si>
  <si>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</si>
  <si>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</si>
  <si>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</si>
  <si>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</si>
  <si>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</si>
  <si>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</si>
  <si>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</si>
  <si>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</si>
  <si>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</si>
  <si>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</si>
  <si>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</si>
  <si>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</si>
  <si>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</si>
  <si>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</si>
  <si>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</si>
  <si>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</si>
  <si>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</si>
  <si>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</si>
  <si>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</si>
  <si>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</si>
  <si>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</si>
  <si>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</si>
  <si>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</si>
  <si>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</si>
  <si>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</si>
  <si>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</si>
  <si>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</si>
  <si>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</si>
  <si>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</si>
  <si>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</si>
  <si>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</si>
  <si>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</si>
  <si>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</si>
  <si>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</si>
  <si>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</si>
  <si>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</si>
  <si>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</si>
  <si>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</si>
  <si>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</si>
  <si>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</si>
  <si>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</si>
  <si>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</si>
  <si>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</si>
  <si>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</si>
  <si>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</si>
  <si>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</si>
  <si>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</si>
  <si>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</si>
  <si>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</si>
  <si>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</si>
  <si>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</si>
  <si>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</si>
  <si>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</si>
  <si>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</si>
  <si>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</si>
  <si>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</si>
  <si>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</si>
  <si>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</si>
  <si>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</si>
  <si>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</si>
  <si>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</si>
  <si>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</si>
  <si>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</si>
  <si>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</si>
  <si>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</si>
  <si>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</si>
  <si>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</si>
  <si>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</si>
  <si>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</si>
  <si>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</si>
  <si>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</si>
  <si>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</si>
  <si>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</si>
  <si>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</si>
  <si>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</si>
  <si>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</si>
  <si>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</si>
  <si>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</si>
  <si>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</si>
  <si>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</si>
  <si>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</si>
  <si>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</si>
  <si>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</si>
  <si>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</si>
  <si>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</si>
  <si>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</si>
  <si>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</si>
  <si>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</si>
  <si>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</si>
  <si>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</si>
  <si>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</si>
  <si>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</si>
  <si>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</si>
  <si>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</si>
  <si>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</si>
  <si>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</si>
  <si>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</si>
  <si>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</si>
  <si>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</si>
  <si>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</si>
  <si>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</si>
  <si>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</si>
  <si>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</si>
  <si>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</si>
  <si>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</si>
  <si>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</si>
  <si>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</si>
  <si>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</si>
  <si>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</si>
  <si>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</si>
  <si>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</si>
  <si>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</si>
  <si>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</si>
  <si>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</si>
  <si>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</si>
  <si>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</si>
  <si>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</si>
  <si>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</si>
  <si>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</si>
  <si>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</si>
  <si>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</si>
  <si>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</si>
  <si>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</si>
  <si>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</si>
  <si>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</si>
  <si>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</si>
  <si>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</si>
  <si>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</si>
  <si>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</si>
  <si>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</si>
  <si>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</si>
  <si>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</si>
  <si>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</si>
  <si>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</si>
  <si>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</si>
  <si>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</si>
  <si>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</si>
  <si>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</si>
  <si>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</si>
  <si>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</si>
  <si>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</si>
  <si>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</si>
  <si>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</si>
  <si>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</si>
  <si>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</si>
  <si>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</si>
  <si>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</si>
  <si>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</si>
  <si>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</si>
  <si>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</si>
  <si>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</si>
  <si>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</si>
  <si>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</si>
  <si>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</si>
  <si>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</si>
  <si>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</si>
  <si>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</si>
  <si>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</si>
  <si>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</si>
  <si>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</si>
  <si>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</si>
  <si>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</si>
  <si>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</si>
  <si>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</si>
  <si>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</si>
  <si>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</si>
  <si>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</si>
  <si>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</si>
  <si>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</si>
  <si>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</si>
  <si>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</si>
  <si>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</si>
  <si>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</si>
  <si>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</si>
  <si>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</si>
  <si>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</si>
  <si>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</si>
  <si>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</si>
  <si>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</si>
  <si>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</si>
  <si>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</si>
  <si>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</si>
  <si>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</si>
  <si>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</si>
  <si>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</si>
  <si>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</si>
  <si>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</si>
  <si>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</si>
  <si>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</si>
  <si>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</si>
  <si>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</si>
  <si>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</si>
  <si>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</si>
  <si>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</si>
  <si>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</si>
  <si>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</si>
  <si>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</si>
  <si>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</si>
  <si>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</si>
  <si>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</si>
  <si>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</si>
  <si>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</si>
  <si>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</si>
  <si>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</si>
  <si>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</si>
  <si>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</si>
  <si>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</si>
  <si>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</si>
  <si>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</si>
  <si>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</si>
  <si>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</si>
  <si>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</si>
  <si>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</si>
  <si>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</si>
  <si>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</si>
  <si>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</si>
  <si>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</si>
  <si>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</si>
  <si>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</si>
  <si>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</si>
  <si>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</si>
  <si>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</si>
  <si>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</si>
  <si>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</si>
  <si>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</si>
  <si>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</si>
  <si>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</si>
  <si>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</si>
  <si>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</si>
  <si>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</si>
  <si>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</si>
  <si>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</si>
  <si>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</si>
  <si>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</si>
  <si>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</si>
  <si>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</si>
  <si>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</si>
  <si>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</si>
  <si>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</si>
  <si>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</si>
  <si>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</si>
  <si>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</si>
  <si>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</si>
  <si>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</si>
  <si>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</si>
  <si>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</si>
  <si>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</si>
  <si>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</si>
  <si>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</si>
  <si>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</si>
  <si>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</si>
  <si>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</si>
  <si>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</si>
  <si>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</si>
  <si>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</si>
  <si>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</si>
  <si>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</si>
  <si>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</si>
  <si>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</si>
  <si>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</si>
  <si>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</si>
  <si>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</si>
  <si>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</si>
  <si>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</si>
  <si>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</si>
  <si>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</si>
  <si>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</si>
  <si>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</si>
  <si>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</si>
  <si>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</si>
  <si>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</si>
  <si>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</si>
  <si>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</si>
  <si>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</si>
  <si>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</si>
  <si>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</si>
  <si>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</si>
  <si>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</si>
  <si>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</si>
  <si>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</si>
  <si>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</si>
  <si>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</si>
  <si>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</si>
  <si>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</si>
  <si>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</si>
  <si>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</si>
  <si>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</si>
  <si>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</si>
  <si>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</si>
  <si>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</si>
  <si>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</si>
  <si>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</si>
  <si>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</si>
  <si>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</si>
  <si>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</si>
  <si>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</si>
  <si>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</si>
  <si>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</si>
  <si>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</si>
  <si>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</si>
  <si>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</si>
  <si>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</si>
  <si>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</si>
  <si>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</si>
  <si>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</si>
  <si>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</si>
  <si>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</si>
  <si>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</si>
  <si>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</si>
  <si>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</si>
  <si>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</si>
  <si>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</si>
  <si>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</si>
  <si>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</si>
  <si>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</si>
  <si>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</si>
  <si>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</si>
  <si>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</si>
  <si>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</si>
  <si>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</si>
  <si>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</si>
  <si>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</si>
  <si>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</si>
  <si>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</si>
  <si>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</si>
  <si>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</si>
  <si>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</si>
  <si>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</si>
  <si>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</si>
  <si>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</si>
  <si>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</si>
  <si>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</si>
  <si>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</si>
  <si>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</si>
  <si>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</si>
  <si>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</si>
  <si>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</si>
  <si>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</si>
  <si>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</si>
  <si>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</si>
  <si>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</si>
  <si>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</si>
  <si>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</si>
  <si>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</si>
  <si>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</si>
  <si>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</si>
  <si>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</si>
  <si>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</si>
  <si>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</si>
  <si>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</si>
  <si>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</si>
  <si>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</si>
  <si>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</si>
  <si>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</si>
  <si>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</si>
  <si>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</si>
  <si>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</si>
  <si>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</si>
  <si>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</si>
  <si>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</si>
  <si>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</si>
  <si>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</si>
  <si>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</si>
  <si>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</si>
  <si>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</si>
  <si>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</si>
  <si>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</si>
  <si>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</si>
  <si>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</si>
  <si>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</si>
  <si>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</si>
  <si>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</si>
  <si>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</si>
  <si>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</si>
  <si>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</si>
  <si>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</si>
  <si>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</si>
  <si>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</si>
  <si>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</si>
  <si>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</si>
  <si>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</si>
  <si>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</si>
  <si>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</si>
  <si>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</si>
  <si>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</si>
  <si>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</si>
  <si>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</si>
  <si>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</si>
  <si>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</si>
  <si>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</si>
  <si>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</si>
  <si>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</si>
  <si>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</si>
  <si>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</si>
  <si>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</si>
  <si>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</si>
  <si>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</si>
  <si>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</si>
  <si>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</si>
  <si>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</si>
  <si>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</si>
  <si>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</si>
  <si>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</si>
  <si>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</si>
  <si>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</si>
  <si>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</si>
  <si>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</si>
  <si>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</si>
  <si>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</si>
  <si>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</si>
  <si>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</si>
  <si>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</si>
  <si>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</si>
  <si>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</si>
  <si>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</si>
  <si>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</si>
  <si>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</si>
  <si>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</si>
  <si>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</si>
  <si>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</si>
  <si>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</si>
  <si>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</si>
  <si>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</si>
  <si>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</si>
  <si>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</si>
  <si>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</si>
  <si>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</si>
  <si>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</si>
  <si>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</si>
  <si>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</si>
  <si>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</si>
  <si>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</si>
  <si>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</si>
  <si>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</si>
  <si>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</si>
  <si>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</si>
  <si>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</si>
  <si>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</si>
  <si>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</si>
  <si>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</si>
  <si>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</si>
  <si>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</si>
  <si>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</si>
  <si>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</si>
  <si>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</si>
  <si>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</si>
  <si>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</si>
  <si>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</si>
  <si>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</si>
  <si>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</si>
  <si>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</si>
  <si>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</si>
  <si>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</si>
  <si>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</si>
  <si>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</si>
  <si>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</si>
  <si>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</si>
  <si>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</si>
  <si>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</si>
  <si>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</si>
  <si>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</si>
  <si>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</si>
  <si>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</si>
  <si>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</si>
  <si>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</si>
  <si>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</si>
  <si>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</si>
  <si>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</si>
  <si>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</si>
  <si>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</si>
  <si>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</si>
  <si>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</si>
  <si>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</si>
  <si>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</si>
  <si>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</si>
  <si>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</si>
  <si>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</si>
  <si>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</si>
  <si>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</si>
  <si>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</si>
  <si>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</si>
  <si>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</si>
  <si>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</si>
  <si>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</si>
  <si>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</si>
  <si>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</si>
  <si>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</si>
  <si>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</si>
  <si>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</si>
  <si>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</si>
  <si>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</si>
  <si>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</si>
  <si>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</si>
  <si>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</si>
  <si>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</si>
  <si>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</si>
  <si>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</si>
  <si>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</si>
  <si>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</si>
  <si>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</si>
  <si>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</si>
  <si>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</si>
  <si>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</si>
  <si>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</si>
  <si>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</si>
  <si>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</si>
  <si>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</si>
  <si>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</si>
  <si>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</si>
  <si>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</si>
  <si>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</si>
  <si>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</si>
  <si>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</si>
  <si>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</si>
  <si>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</si>
  <si>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</si>
  <si>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</si>
  <si>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</si>
  <si>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</si>
  <si>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</si>
  <si>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</si>
  <si>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</si>
  <si>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</si>
  <si>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</si>
  <si>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</si>
  <si>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</si>
  <si>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</si>
  <si>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</si>
  <si>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</si>
  <si>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</si>
  <si>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</si>
  <si>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</si>
  <si>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</si>
  <si>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</si>
  <si>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</si>
  <si>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</si>
  <si>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</si>
  <si>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</si>
  <si>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</si>
  <si>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</si>
  <si>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</si>
  <si>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</si>
  <si>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</si>
  <si>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</si>
  <si>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</si>
  <si>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</si>
  <si>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</si>
  <si>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</si>
  <si>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</si>
  <si>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</si>
  <si>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</si>
  <si>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</si>
  <si>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</si>
  <si>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</si>
  <si>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</si>
  <si>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</si>
  <si>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</si>
  <si>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</si>
  <si>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</si>
  <si>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</si>
  <si>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</si>
  <si>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</si>
  <si>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</si>
  <si>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</si>
  <si>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</si>
  <si>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</si>
  <si>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</si>
  <si>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</si>
  <si>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</si>
  <si>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</si>
  <si>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</si>
  <si>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</si>
  <si>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</si>
  <si>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</si>
  <si>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</si>
  <si>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</si>
  <si>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</si>
  <si>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</si>
  <si>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</si>
  <si>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</si>
  <si>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</si>
  <si>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</si>
  <si>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</si>
  <si>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</si>
  <si>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</si>
  <si>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</si>
  <si>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</si>
  <si>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</si>
  <si>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</si>
  <si>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</si>
  <si>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</si>
  <si>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</si>
  <si>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</si>
  <si>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</si>
  <si>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</si>
  <si>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</si>
  <si>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</si>
  <si>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</si>
  <si>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</si>
  <si>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</si>
  <si>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</si>
  <si>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</si>
  <si>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</si>
  <si>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</si>
  <si>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</si>
  <si>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</si>
  <si>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</si>
  <si>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</si>
  <si>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</si>
  <si>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</si>
  <si>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</si>
  <si>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</si>
  <si>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</si>
  <si>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</si>
  <si>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</si>
  <si>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</si>
  <si>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</si>
  <si>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</si>
  <si>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</si>
  <si>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</si>
  <si>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</si>
  <si>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</si>
  <si>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</si>
  <si>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</si>
  <si>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</si>
  <si>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</si>
  <si>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</si>
  <si>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</si>
  <si>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</si>
  <si>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</si>
  <si>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</si>
  <si>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</si>
  <si>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</si>
  <si>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</si>
  <si>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</si>
  <si>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</si>
  <si>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</si>
  <si>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</si>
  <si>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</si>
  <si>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</si>
  <si>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</si>
  <si>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</si>
  <si>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</si>
  <si>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</si>
  <si>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</si>
  <si>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</si>
  <si>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</si>
  <si>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</si>
  <si>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</si>
  <si>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</si>
  <si>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</si>
  <si>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</si>
  <si>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</si>
  <si>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</si>
  <si>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</si>
  <si>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</si>
  <si>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</si>
  <si>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</si>
  <si>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</si>
  <si>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</si>
  <si>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</si>
  <si>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</si>
  <si>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</si>
  <si>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</si>
  <si>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</si>
  <si>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</si>
  <si>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</si>
  <si>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</si>
  <si>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</si>
  <si>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</si>
  <si>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</si>
  <si>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</si>
  <si>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</si>
  <si>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</si>
  <si>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</si>
  <si>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</si>
  <si>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</si>
  <si>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</si>
  <si>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</si>
  <si>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</si>
  <si>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</si>
  <si>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</si>
  <si>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</si>
  <si>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</si>
  <si>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</si>
  <si>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</si>
  <si>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</si>
  <si>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</si>
  <si>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</si>
  <si>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</si>
  <si>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</si>
  <si>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</si>
  <si>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</si>
  <si>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</si>
  <si>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</si>
  <si>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</si>
  <si>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</si>
  <si>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</si>
  <si>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</si>
  <si>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</si>
  <si>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</si>
  <si>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</si>
  <si>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</si>
  <si>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</si>
  <si>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</si>
  <si>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</si>
  <si>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</si>
  <si>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</si>
  <si>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</si>
  <si>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</si>
  <si>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</si>
  <si>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</si>
  <si>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</si>
  <si>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</si>
  <si>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</si>
  <si>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</si>
  <si>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</si>
  <si>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</si>
  <si>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</si>
  <si>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</si>
  <si>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</si>
  <si>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</si>
  <si>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</si>
  <si>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</si>
  <si>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</si>
  <si>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</si>
  <si>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</si>
  <si>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</si>
  <si>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</si>
  <si>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</si>
  <si>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</si>
  <si>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</si>
  <si>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</si>
  <si>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</si>
  <si>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</si>
  <si>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</si>
  <si>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</si>
  <si>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</si>
  <si>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</si>
  <si>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</si>
  <si>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</si>
  <si>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</si>
  <si>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</si>
  <si>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</si>
  <si>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</si>
  <si>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</si>
  <si>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</si>
  <si>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</si>
  <si>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</si>
  <si>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</si>
  <si>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</si>
  <si>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</si>
  <si>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</si>
  <si>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</si>
  <si>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</si>
  <si>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</si>
  <si>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</si>
  <si>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</si>
  <si>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</si>
  <si>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</si>
  <si>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</si>
  <si>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</si>
  <si>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</si>
  <si>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</si>
  <si>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</si>
  <si>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</si>
  <si>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</si>
  <si>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</si>
  <si>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</si>
  <si>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</si>
  <si>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</si>
  <si>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</si>
  <si>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</si>
  <si>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</si>
  <si>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</si>
  <si>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</si>
  <si>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</si>
  <si>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</si>
  <si>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</si>
  <si>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</si>
  <si>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</si>
  <si>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</si>
  <si>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</si>
  <si>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</si>
  <si>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</si>
  <si>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</si>
  <si>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</si>
  <si>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</si>
  <si>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</si>
  <si>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</si>
  <si>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</si>
  <si>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</si>
  <si>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</si>
  <si>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</si>
  <si>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</si>
  <si>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</si>
  <si>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</si>
  <si>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</si>
  <si>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</si>
  <si>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</si>
  <si>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</si>
  <si>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</si>
  <si>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</si>
  <si>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</si>
  <si>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</si>
  <si>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</si>
  <si>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</si>
  <si>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</si>
  <si>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</si>
  <si>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</si>
  <si>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</si>
  <si>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</si>
  <si>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</si>
  <si>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</si>
  <si>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</si>
  <si>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</si>
  <si>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</si>
  <si>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</si>
  <si>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</si>
  <si>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</si>
  <si>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</si>
  <si>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</si>
  <si>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</si>
  <si>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</si>
  <si>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</si>
  <si>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</si>
  <si>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</si>
  <si>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</si>
  <si>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</si>
  <si>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</si>
  <si>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</si>
  <si>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</si>
  <si>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</si>
  <si>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</si>
  <si>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</si>
  <si>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</si>
  <si>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</si>
  <si>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</si>
  <si>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</si>
  <si>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</si>
  <si>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</si>
  <si>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</si>
  <si>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</si>
  <si>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</si>
  <si>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</si>
  <si>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</si>
  <si>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</si>
  <si>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</si>
  <si>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</si>
  <si>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</si>
  <si>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</si>
  <si>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</si>
  <si>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</si>
  <si>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</si>
  <si>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</si>
  <si>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</si>
  <si>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</si>
  <si>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</si>
  <si>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</si>
  <si>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</si>
  <si>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</si>
  <si>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</si>
  <si>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</si>
  <si>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</si>
  <si>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</si>
  <si>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</si>
  <si>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</si>
  <si>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</si>
  <si>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</si>
  <si>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</si>
  <si>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</si>
  <si>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</si>
  <si>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</si>
  <si>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</si>
  <si>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</si>
  <si>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</si>
  <si>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</si>
  <si>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</si>
  <si>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</si>
  <si>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</si>
  <si>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</si>
  <si>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</si>
  <si>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</si>
  <si>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</si>
  <si>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</si>
  <si>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</si>
  <si>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</si>
  <si>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</si>
  <si>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</si>
  <si>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</si>
  <si>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</si>
  <si>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</si>
  <si>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</si>
  <si>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</si>
  <si>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</si>
  <si>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</si>
  <si>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</si>
  <si>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</si>
  <si>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</si>
  <si>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</si>
  <si>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</si>
  <si>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</si>
  <si>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</si>
  <si>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</si>
  <si>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</si>
  <si>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</si>
  <si>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</si>
  <si>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</si>
  <si>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</si>
  <si>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</si>
  <si>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</si>
  <si>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</si>
  <si>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</si>
  <si>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</si>
  <si>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</si>
  <si>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</si>
  <si>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</si>
  <si>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</si>
  <si>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</si>
  <si>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</si>
  <si>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</si>
  <si>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</si>
  <si>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</si>
  <si>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</si>
  <si>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</si>
  <si>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</si>
  <si>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</si>
  <si>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</si>
  <si>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</si>
  <si>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</si>
  <si>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</si>
  <si>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</si>
  <si>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</si>
  <si>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</si>
  <si>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</si>
  <si>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</si>
  <si>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</si>
  <si>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</si>
  <si>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</si>
  <si>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</si>
  <si>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</si>
  <si>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</si>
  <si>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</si>
  <si>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</si>
  <si>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</si>
  <si>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</si>
  <si>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</si>
  <si>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</si>
  <si>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</si>
  <si>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</si>
  <si>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</si>
  <si>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</si>
  <si>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</si>
  <si>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</si>
  <si>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</si>
  <si>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</si>
  <si>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</si>
  <si>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</si>
  <si>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</si>
  <si>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</si>
  <si>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</si>
  <si>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</si>
  <si>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</si>
  <si>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</si>
  <si>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</si>
  <si>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</si>
  <si>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</si>
  <si>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</si>
  <si>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</si>
  <si>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</si>
  <si>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</si>
  <si>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</si>
  <si>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</si>
  <si>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</si>
  <si>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</si>
  <si>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</si>
  <si>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</si>
  <si>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</si>
  <si>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</si>
  <si>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</si>
  <si>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</si>
  <si>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</si>
  <si>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</si>
  <si>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</si>
  <si>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</si>
  <si>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</si>
  <si>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</si>
  <si>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</si>
  <si>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</si>
  <si>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</si>
  <si>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</si>
  <si>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</si>
  <si>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</si>
  <si>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</si>
  <si>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</si>
  <si>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</si>
  <si>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</si>
  <si>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</si>
  <si>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</si>
  <si>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</si>
  <si>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</si>
  <si>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</si>
  <si>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</si>
  <si>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</si>
  <si>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</si>
  <si>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</si>
  <si>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</si>
  <si>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</si>
  <si>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</si>
  <si>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</si>
  <si>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</si>
  <si>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</si>
  <si>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</si>
  <si>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</si>
  <si>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</si>
  <si>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</si>
  <si>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</si>
  <si>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</si>
  <si>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</si>
  <si>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</si>
  <si>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</si>
  <si>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</si>
  <si>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</si>
  <si>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</si>
  <si>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</si>
  <si>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</si>
  <si>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</si>
  <si>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</si>
  <si>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</si>
  <si>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</si>
  <si>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</si>
  <si>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</si>
  <si>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</si>
  <si>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</si>
  <si>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</si>
  <si>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</si>
  <si>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</si>
  <si>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</si>
  <si>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</si>
  <si>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</si>
  <si>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</si>
  <si>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</si>
  <si>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</si>
  <si>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</si>
  <si>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</si>
  <si>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</si>
  <si>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</si>
  <si>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</si>
  <si>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</si>
  <si>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</si>
  <si>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</si>
  <si>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</si>
  <si>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</si>
  <si>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</si>
  <si>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</si>
  <si>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</si>
  <si>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</si>
  <si>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</si>
  <si>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</si>
  <si>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</si>
  <si>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</si>
  <si>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</si>
  <si>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</si>
  <si>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</si>
  <si>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</si>
  <si>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</si>
  <si>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</si>
  <si>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</si>
  <si>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</si>
  <si>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</si>
  <si>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</si>
  <si>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</si>
  <si>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</si>
  <si>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</si>
  <si>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</si>
  <si>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</si>
  <si>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</si>
  <si>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</si>
  <si>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</si>
  <si>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</si>
  <si>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</si>
  <si>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</si>
  <si>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</si>
  <si>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</si>
  <si>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</si>
  <si>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</si>
  <si>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</si>
  <si>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</si>
  <si>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</si>
  <si>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</si>
  <si>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</si>
  <si>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</si>
  <si>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</si>
  <si>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</si>
  <si>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</si>
  <si>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</si>
  <si>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</si>
  <si>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</si>
  <si>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</si>
  <si>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</si>
  <si>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</si>
  <si>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</si>
  <si>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</si>
  <si>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</si>
  <si>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</si>
  <si>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</si>
  <si>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</si>
  <si>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</si>
  <si>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</si>
  <si>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</si>
  <si>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</si>
  <si>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</si>
  <si>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</si>
  <si>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</si>
  <si>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</si>
  <si>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</si>
  <si>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</si>
  <si>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</si>
  <si>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</si>
  <si>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</si>
  <si>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</si>
  <si>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</si>
  <si>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</si>
  <si>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</si>
  <si>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</si>
  <si>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</si>
  <si>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</si>
  <si>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</si>
  <si>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</si>
  <si>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</si>
  <si>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</si>
  <si>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</si>
  <si>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</si>
  <si>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</si>
  <si>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</si>
  <si>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</si>
  <si>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</si>
  <si>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</si>
  <si>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</si>
  <si>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</si>
  <si>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</si>
  <si>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</si>
  <si>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</si>
  <si>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</si>
  <si>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</si>
  <si>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</si>
  <si>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</si>
  <si>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</si>
  <si>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</si>
  <si>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</si>
  <si>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</si>
  <si>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</si>
  <si>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</si>
  <si>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</si>
  <si>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</si>
  <si>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</si>
  <si>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</si>
  <si>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</si>
  <si>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</si>
  <si>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</si>
  <si>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</si>
  <si>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</si>
  <si>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</si>
  <si>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</si>
  <si>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</si>
  <si>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</si>
  <si>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</si>
  <si>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</si>
  <si>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</si>
  <si>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</si>
  <si>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</si>
  <si>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</si>
  <si>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</si>
  <si>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</si>
  <si>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</si>
  <si>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</si>
  <si>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</si>
  <si>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</si>
  <si>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</si>
  <si>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</si>
  <si>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</si>
  <si>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</si>
  <si>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</si>
  <si>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</si>
  <si>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</si>
  <si>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</si>
  <si>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</si>
  <si>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</si>
  <si>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</si>
  <si>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</si>
  <si>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</si>
  <si>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</si>
  <si>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</si>
  <si>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</si>
  <si>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</si>
  <si>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</si>
  <si>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</si>
  <si>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</si>
  <si>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</si>
  <si>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</si>
  <si>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</si>
  <si>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</si>
  <si>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</si>
  <si>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</si>
  <si>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</si>
  <si>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</si>
  <si>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</si>
  <si>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</si>
  <si>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</si>
  <si>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</si>
  <si>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</si>
  <si>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</si>
  <si>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</si>
  <si>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</si>
  <si>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</si>
  <si>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</si>
  <si>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</si>
  <si>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</si>
  <si>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</si>
  <si>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</si>
  <si>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</si>
  <si>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</si>
  <si>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</si>
  <si>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</si>
  <si>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</si>
  <si>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</si>
  <si>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</si>
  <si>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</si>
  <si>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</si>
  <si>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</si>
  <si>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</si>
  <si>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</si>
  <si>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</si>
  <si>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</si>
  <si>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</si>
  <si>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</si>
  <si>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</si>
  <si>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</si>
  <si>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</si>
  <si>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</si>
  <si>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</si>
  <si>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</si>
  <si>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</si>
  <si>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</si>
  <si>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</si>
  <si>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</si>
  <si>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</si>
  <si>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</si>
  <si>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</si>
  <si>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</si>
  <si>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</si>
  <si>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</si>
  <si>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</si>
  <si>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</si>
  <si>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</si>
  <si>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</si>
  <si>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</si>
  <si>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</si>
  <si>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</si>
  <si>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</si>
  <si>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</si>
  <si>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</si>
  <si>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</si>
  <si>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</si>
  <si>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</si>
  <si>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</si>
  <si>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</si>
  <si>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</si>
  <si>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</si>
  <si>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</si>
  <si>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</si>
  <si>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</si>
  <si>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</si>
  <si>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</si>
  <si>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</si>
  <si>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</si>
  <si>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</si>
  <si>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</si>
  <si>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</si>
  <si>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</si>
  <si>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</si>
  <si>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</si>
  <si>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</si>
  <si>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</si>
  <si>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</si>
  <si>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</si>
  <si>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</si>
  <si>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</si>
  <si>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</si>
  <si>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</si>
  <si>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</si>
  <si>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</si>
  <si>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</si>
  <si>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</si>
  <si>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</si>
  <si>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</si>
  <si>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</si>
  <si>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</si>
  <si>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</si>
  <si>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</si>
  <si>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</si>
  <si>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</si>
  <si>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</si>
  <si>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</si>
  <si>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</si>
  <si>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</si>
  <si>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</si>
  <si>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</si>
  <si>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</si>
  <si>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</si>
  <si>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</si>
  <si>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</si>
  <si>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</si>
  <si>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</si>
  <si>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</si>
  <si>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</si>
  <si>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</si>
  <si>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</si>
  <si>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</si>
  <si>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</si>
  <si>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</si>
  <si>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</si>
  <si>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</si>
  <si>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</si>
  <si>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</si>
  <si>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</si>
  <si>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</si>
  <si>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</si>
  <si>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</si>
  <si>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</si>
  <si>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</si>
  <si>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</si>
  <si>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</si>
  <si>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</si>
  <si>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</si>
  <si>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</si>
  <si>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</si>
  <si>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</si>
  <si>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</si>
  <si>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</si>
  <si>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</si>
  <si>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</si>
  <si>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</si>
  <si>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</si>
  <si>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</si>
  <si>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</si>
  <si>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</si>
  <si>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</si>
  <si>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</si>
  <si>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</si>
  <si>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</si>
  <si>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</si>
  <si>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</si>
  <si>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</si>
  <si>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</si>
  <si>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</si>
  <si>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</si>
  <si>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</si>
  <si>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</si>
  <si>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</si>
  <si>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</si>
  <si>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</si>
  <si>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</si>
  <si>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</si>
  <si>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</si>
  <si>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</si>
  <si>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</si>
  <si>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</si>
  <si>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</si>
  <si>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</si>
  <si>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</si>
  <si>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</si>
  <si>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</si>
  <si>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</si>
  <si>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</si>
  <si>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</si>
  <si>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</si>
  <si>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</si>
  <si>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</si>
  <si>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</si>
  <si>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</si>
  <si>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</si>
  <si>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</si>
  <si>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</si>
  <si>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</si>
  <si>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</si>
  <si>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</si>
  <si>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</si>
  <si>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</si>
  <si>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</si>
  <si>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</si>
  <si>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</si>
  <si>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</si>
  <si>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</si>
  <si>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</si>
  <si>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</si>
  <si>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</si>
  <si>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</si>
  <si>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</si>
  <si>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</si>
  <si>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</si>
  <si>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</si>
  <si>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</si>
  <si>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</si>
  <si>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</si>
  <si>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</si>
  <si>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</si>
  <si>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</si>
  <si>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</si>
  <si>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</si>
  <si>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</si>
  <si>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</si>
  <si>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</si>
  <si>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</si>
  <si>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</si>
  <si>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</si>
  <si>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</si>
  <si>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</si>
  <si>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</si>
  <si>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</si>
  <si>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</si>
  <si>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</si>
  <si>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</si>
  <si>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</si>
  <si>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</si>
  <si>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</si>
  <si>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</si>
  <si>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</si>
  <si>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</si>
  <si>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</si>
  <si>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</si>
  <si>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</si>
  <si>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</si>
  <si>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</si>
  <si>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</si>
  <si>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</si>
  <si>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</si>
  <si>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</si>
  <si>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</si>
  <si>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</si>
  <si>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</si>
  <si>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</si>
  <si>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</si>
  <si>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</si>
  <si>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</si>
  <si>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</si>
  <si>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</si>
  <si>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</si>
  <si>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</si>
  <si>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</si>
  <si>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</si>
  <si>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</si>
  <si>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</si>
  <si>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</si>
  <si>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</si>
  <si>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</si>
  <si>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</si>
  <si>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</si>
  <si>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</si>
  <si>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</si>
  <si>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</si>
  <si>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</si>
  <si>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</si>
  <si>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</si>
  <si>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</si>
  <si>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</si>
  <si>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</si>
  <si>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</si>
  <si>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</si>
  <si>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</si>
  <si>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</si>
  <si>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</si>
  <si>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</si>
  <si>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</si>
  <si>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</si>
  <si>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</si>
  <si>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</si>
  <si>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</si>
  <si>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</si>
  <si>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</si>
  <si>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</si>
  <si>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</si>
  <si>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</si>
  <si>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</si>
  <si>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</si>
  <si>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</si>
  <si>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</si>
  <si>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</si>
  <si>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</si>
  <si>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</si>
  <si>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</si>
  <si>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</si>
  <si>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</si>
  <si>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</si>
  <si>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</si>
  <si>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</si>
  <si>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</si>
  <si>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</si>
  <si>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</si>
  <si>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</si>
  <si>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</si>
  <si>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</si>
  <si>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</si>
  <si>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</si>
  <si>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</si>
  <si>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</si>
  <si>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</si>
  <si>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</si>
  <si>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</si>
  <si>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</si>
  <si>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</si>
  <si>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</si>
  <si>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</si>
  <si>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</si>
  <si>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</si>
  <si>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</si>
  <si>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</si>
  <si>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</si>
  <si>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</si>
  <si>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</si>
  <si>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</si>
  <si>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</si>
  <si>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</si>
  <si>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</si>
  <si>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</si>
  <si>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</si>
  <si>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</si>
  <si>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</si>
  <si>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</si>
  <si>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</si>
  <si>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</si>
  <si>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</si>
  <si>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</si>
  <si>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</si>
  <si>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</si>
  <si>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</si>
  <si>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</si>
  <si>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</si>
  <si>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</si>
  <si>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</si>
  <si>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</si>
  <si>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</si>
  <si>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</si>
  <si>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</si>
  <si>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</si>
  <si>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</si>
  <si>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</si>
  <si>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</si>
  <si>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</si>
  <si>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</si>
  <si>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</si>
  <si>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</si>
  <si>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</si>
  <si>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</si>
  <si>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</si>
  <si>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</si>
  <si>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</si>
  <si>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</si>
  <si>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</si>
  <si>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</si>
  <si>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</si>
  <si>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</si>
  <si>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</si>
  <si>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</si>
  <si>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</si>
  <si>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</si>
  <si>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</si>
  <si>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</si>
  <si>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</si>
  <si>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</si>
  <si>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</si>
  <si>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</si>
  <si>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</si>
  <si>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</si>
  <si>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</si>
  <si>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</si>
  <si>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</si>
  <si>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</si>
  <si>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</si>
  <si>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</si>
  <si>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</si>
  <si>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</si>
  <si>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</si>
  <si>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</si>
  <si>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</si>
  <si>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</si>
  <si>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</si>
  <si>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</si>
  <si>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</si>
  <si>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</si>
  <si>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</si>
  <si>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</si>
  <si>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</si>
  <si>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</si>
  <si>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</si>
  <si>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</si>
  <si>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</si>
  <si>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</si>
  <si>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</si>
  <si>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</si>
  <si>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</si>
  <si>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</si>
  <si>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</si>
  <si>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</si>
  <si>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</si>
  <si>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</si>
  <si>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</si>
  <si>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</si>
  <si>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</si>
  <si>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</si>
  <si>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</si>
  <si>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</si>
  <si>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</si>
  <si>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</si>
  <si>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</si>
  <si>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</si>
  <si>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</si>
  <si>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</si>
  <si>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</si>
  <si>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</si>
  <si>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</si>
  <si>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</si>
  <si>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</si>
  <si>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</si>
  <si>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</si>
  <si>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</si>
  <si>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</si>
  <si>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</si>
  <si>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</si>
  <si>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</si>
  <si>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</si>
  <si>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</si>
  <si>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</si>
  <si>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</si>
  <si>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</si>
  <si>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</si>
  <si>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</si>
  <si>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</si>
  <si>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</si>
  <si>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</si>
  <si>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</si>
  <si>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</si>
  <si>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</si>
  <si>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</si>
  <si>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</si>
  <si>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</si>
  <si>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</si>
  <si>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</si>
  <si>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</si>
  <si>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</si>
  <si>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</si>
  <si>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</si>
  <si>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</si>
  <si>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</si>
  <si>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</si>
  <si>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</si>
  <si>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</si>
  <si>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</si>
  <si>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</si>
  <si>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</si>
  <si>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</si>
  <si>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</si>
  <si>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</si>
  <si>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</si>
  <si>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</si>
  <si>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</si>
  <si>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</si>
  <si>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</si>
  <si>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</si>
  <si>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</si>
  <si>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</si>
  <si>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</si>
  <si>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</si>
  <si>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</si>
  <si>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</si>
  <si>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</si>
  <si>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</si>
  <si>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</si>
  <si>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</si>
  <si>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</si>
  <si>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</si>
  <si>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</si>
  <si>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</si>
  <si>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</si>
  <si>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</si>
  <si>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</si>
  <si>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</si>
  <si>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</si>
  <si>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</si>
  <si>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</si>
  <si>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</si>
  <si>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</si>
  <si>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</si>
  <si>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</si>
  <si>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</si>
  <si>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</si>
  <si>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</si>
  <si>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</si>
  <si>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</si>
  <si>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</si>
  <si>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</si>
  <si>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</si>
  <si>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</si>
  <si>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</si>
  <si>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</si>
  <si>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</si>
  <si>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</si>
  <si>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</si>
  <si>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</si>
  <si>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</si>
  <si>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</si>
  <si>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</si>
  <si>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</si>
  <si>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</si>
  <si>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</si>
  <si>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</si>
  <si>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</si>
  <si>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</si>
  <si>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</si>
  <si>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</si>
  <si>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</si>
  <si>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</si>
  <si>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</si>
  <si>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</si>
  <si>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</si>
  <si>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</si>
  <si>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</si>
  <si>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</si>
  <si>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</si>
  <si>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</si>
  <si>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</si>
  <si>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</si>
  <si>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</si>
  <si>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</si>
  <si>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</si>
  <si>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</si>
  <si>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</si>
  <si>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</si>
  <si>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</si>
  <si>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</si>
  <si>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</si>
  <si>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</si>
  <si>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</si>
  <si>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</si>
  <si>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</si>
  <si>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</si>
  <si>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</si>
  <si>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</si>
  <si>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</si>
  <si>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</si>
  <si>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</si>
  <si>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</si>
  <si>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</si>
  <si>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</si>
  <si>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</si>
  <si>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</si>
  <si>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</si>
  <si>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</si>
  <si>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</si>
  <si>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</si>
  <si>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</si>
  <si>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</si>
  <si>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</si>
  <si>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</si>
  <si>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</si>
  <si>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</si>
  <si>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</si>
  <si>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</si>
  <si>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</si>
  <si>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</si>
  <si>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</si>
  <si>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</si>
  <si>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</si>
  <si>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</si>
  <si>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</si>
  <si>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</si>
  <si>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</si>
  <si>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</si>
  <si>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</si>
  <si>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</si>
  <si>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</si>
  <si>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</si>
  <si>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</si>
  <si>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</si>
  <si>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</si>
  <si>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</si>
  <si>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</si>
  <si>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</si>
  <si>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</si>
  <si>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</si>
  <si>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</si>
  <si>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</si>
  <si>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</si>
  <si>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</si>
  <si>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</si>
  <si>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</si>
  <si>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</si>
  <si>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</si>
  <si>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</si>
  <si>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</si>
  <si>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</si>
  <si>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</si>
  <si>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</si>
  <si>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</si>
  <si>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</si>
  <si>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</si>
  <si>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</si>
  <si>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</si>
  <si>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</si>
  <si>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</si>
  <si>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</si>
  <si>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</si>
  <si>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</si>
  <si>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</si>
  <si>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</si>
  <si>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</si>
  <si>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</si>
  <si>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</si>
  <si>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</si>
  <si>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</si>
  <si>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</si>
  <si>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</si>
  <si>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</si>
  <si>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</si>
  <si>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</si>
  <si>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</si>
  <si>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</si>
  <si>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</si>
  <si>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</si>
  <si>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</si>
  <si>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</si>
  <si>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</si>
  <si>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</si>
  <si>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</si>
  <si>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</si>
  <si>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</si>
  <si>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</si>
  <si>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</si>
  <si>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</si>
  <si>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</si>
  <si>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</si>
  <si>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</si>
  <si>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</si>
  <si>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</si>
  <si>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</si>
  <si>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</si>
  <si>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</si>
  <si>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</si>
  <si>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</si>
  <si>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</si>
  <si>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</si>
  <si>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</si>
  <si>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</si>
  <si>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</si>
  <si>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</si>
  <si>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</si>
  <si>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</si>
  <si>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</si>
  <si>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</si>
  <si>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</si>
  <si>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</si>
  <si>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</si>
  <si>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</si>
  <si>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</si>
  <si>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</si>
  <si>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</si>
  <si>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</si>
  <si>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</si>
  <si>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</si>
  <si>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</si>
  <si>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</si>
  <si>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</si>
  <si>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</si>
  <si>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</si>
  <si>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</si>
  <si>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</si>
  <si>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</si>
  <si>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</si>
  <si>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</si>
  <si>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</si>
  <si>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</si>
  <si>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</si>
  <si>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</si>
  <si>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</si>
  <si>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</si>
  <si>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</si>
  <si>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</si>
  <si>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</si>
  <si>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</si>
  <si>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</si>
  <si>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</si>
  <si>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</si>
  <si>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</si>
  <si>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</si>
  <si>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</si>
  <si>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</si>
  <si>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</si>
  <si>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</si>
  <si>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</si>
  <si>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</si>
  <si>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</si>
  <si>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</si>
  <si>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</si>
  <si>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</si>
  <si>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</si>
  <si>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</si>
  <si>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</si>
  <si>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</si>
  <si>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</si>
  <si>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</si>
  <si>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</si>
  <si>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</si>
  <si>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</si>
  <si>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</si>
  <si>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</si>
  <si>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</si>
  <si>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</si>
  <si>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</si>
  <si>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</si>
  <si>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</si>
  <si>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</si>
  <si>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</si>
  <si>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</si>
  <si>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</si>
  <si>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</si>
  <si>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</si>
  <si>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</si>
  <si>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</si>
  <si>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</si>
  <si>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</si>
  <si>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</si>
  <si>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</si>
  <si>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</si>
  <si>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</si>
  <si>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</si>
  <si>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</si>
  <si>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</si>
  <si>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</si>
  <si>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</si>
  <si>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</si>
  <si>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</si>
  <si>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</si>
  <si>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</si>
  <si>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</si>
  <si>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</si>
  <si>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</si>
  <si>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</si>
  <si>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</si>
  <si>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</si>
  <si>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</si>
  <si>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</si>
  <si>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</si>
  <si>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</si>
  <si>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</si>
  <si>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</si>
  <si>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</si>
  <si>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</si>
  <si>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</si>
  <si>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</si>
  <si>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</si>
  <si>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</si>
  <si>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</si>
  <si>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</si>
  <si>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</si>
  <si>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</si>
  <si>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</si>
  <si>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</si>
  <si>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</si>
  <si>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</si>
  <si>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</si>
  <si>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</si>
  <si>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</si>
  <si>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</si>
  <si>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</si>
  <si>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</si>
  <si>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</si>
  <si>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</si>
  <si>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</si>
  <si>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</si>
  <si>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</si>
  <si>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</si>
  <si>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</si>
  <si>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</si>
  <si>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</si>
  <si>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</si>
  <si>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</si>
  <si>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</si>
  <si>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</si>
  <si>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</si>
  <si>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</si>
  <si>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</si>
  <si>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</si>
  <si>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</si>
  <si>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</si>
  <si>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</si>
  <si>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</si>
  <si>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</si>
  <si>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</si>
  <si>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</si>
  <si>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</si>
  <si>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</si>
  <si>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</si>
  <si>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</si>
  <si>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</si>
  <si>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</si>
  <si>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</si>
  <si>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</si>
  <si>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</si>
  <si>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</si>
  <si>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</si>
  <si>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</si>
  <si>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</si>
  <si>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</si>
  <si>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</si>
  <si>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</si>
  <si>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</si>
  <si>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</si>
  <si>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</si>
  <si>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</si>
  <si>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</si>
  <si>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</si>
  <si>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</si>
  <si>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</si>
  <si>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</si>
  <si>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</si>
  <si>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</si>
  <si>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</si>
  <si>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</si>
  <si>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</si>
  <si>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</si>
  <si>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</si>
  <si>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</si>
  <si>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</si>
  <si>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</si>
  <si>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</si>
  <si>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</si>
  <si>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</si>
  <si>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</si>
  <si>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</si>
  <si>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</si>
  <si>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</si>
  <si>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</si>
  <si>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</si>
  <si>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</si>
  <si>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</si>
  <si>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</si>
  <si>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</si>
  <si>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</si>
  <si>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</si>
  <si>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</si>
  <si>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</si>
  <si>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</si>
  <si>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</si>
  <si>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</si>
  <si>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</si>
  <si>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</si>
  <si>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</si>
  <si>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</si>
  <si>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</si>
  <si>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</si>
  <si>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</si>
  <si>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</si>
  <si>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</si>
  <si>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</si>
  <si>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</si>
  <si>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</si>
  <si>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</si>
  <si>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</si>
  <si>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</si>
  <si>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</si>
  <si>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</si>
  <si>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</si>
  <si>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</si>
  <si>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</si>
  <si>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</si>
  <si>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</si>
  <si>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</si>
  <si>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</si>
  <si>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</si>
  <si>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</si>
  <si>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</si>
  <si>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</si>
  <si>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</si>
  <si>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</si>
  <si>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</si>
  <si>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</si>
  <si>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</si>
  <si>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</si>
  <si>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</si>
  <si>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</si>
  <si>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</si>
  <si>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</si>
  <si>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</si>
  <si>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</si>
  <si>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</si>
  <si>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</si>
  <si>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</si>
  <si>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</si>
  <si>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</si>
  <si>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</si>
  <si>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</si>
  <si>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</si>
  <si>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</si>
  <si>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</si>
  <si>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</si>
  <si>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</si>
  <si>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</si>
  <si>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</si>
  <si>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</si>
  <si>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</si>
  <si>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</si>
  <si>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</si>
  <si>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</si>
  <si>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</si>
  <si>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</si>
  <si>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</si>
  <si>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</si>
  <si>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</si>
  <si>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</si>
  <si>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</si>
  <si>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</si>
  <si>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</si>
  <si>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</si>
  <si>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</si>
  <si>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</si>
  <si>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</si>
  <si>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</si>
  <si>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</si>
  <si>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</si>
  <si>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</si>
  <si>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</si>
  <si>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</si>
  <si>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</si>
  <si>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</si>
  <si>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</si>
  <si>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</si>
  <si>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</si>
  <si>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</si>
  <si>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</si>
  <si>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</si>
  <si>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</si>
  <si>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</si>
  <si>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</si>
  <si>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</si>
  <si>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</si>
  <si>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</si>
  <si>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</si>
  <si>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</si>
  <si>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</si>
  <si>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</si>
  <si>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</si>
  <si>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</si>
  <si>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</si>
  <si>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</si>
  <si>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</si>
  <si>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</si>
  <si>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</si>
  <si>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</si>
  <si>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</si>
  <si>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</si>
  <si>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</si>
  <si>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</si>
  <si>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</si>
  <si>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</si>
  <si>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</si>
  <si>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</si>
  <si>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</si>
  <si>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</si>
  <si>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</si>
  <si>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</si>
  <si>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</si>
  <si>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</si>
  <si>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</si>
  <si>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</si>
  <si>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</si>
  <si>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</si>
  <si>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</si>
  <si>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</si>
  <si>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</si>
  <si>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</si>
  <si>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</si>
  <si>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</si>
  <si>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</si>
  <si>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</si>
  <si>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</si>
  <si>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</si>
  <si>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</si>
  <si>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</si>
  <si>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</si>
  <si>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</si>
  <si>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</si>
  <si>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</si>
  <si>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</si>
  <si>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</si>
  <si>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</si>
  <si>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</si>
  <si>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</si>
  <si>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</si>
  <si>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</si>
  <si>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</si>
  <si>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</si>
  <si>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</si>
  <si>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</si>
  <si>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</si>
  <si>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</si>
  <si>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</si>
  <si>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</si>
  <si>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</si>
  <si>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</si>
  <si>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</si>
  <si>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</si>
  <si>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</si>
  <si>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</si>
  <si>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</si>
  <si>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</si>
  <si>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</si>
  <si>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</si>
  <si>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</si>
  <si>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</si>
  <si>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</si>
  <si>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</si>
  <si>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</si>
  <si>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</si>
  <si>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</si>
  <si>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</si>
  <si>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</si>
  <si>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</si>
  <si>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</si>
  <si>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</si>
  <si>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</si>
  <si>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</si>
  <si>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</si>
  <si>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</si>
  <si>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</si>
  <si>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</si>
  <si>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</si>
  <si>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</si>
  <si>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</si>
  <si>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</si>
  <si>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</si>
  <si>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</si>
  <si>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</si>
  <si>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</si>
  <si>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</si>
  <si>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</si>
  <si>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</si>
  <si>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</si>
  <si>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</si>
  <si>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</si>
  <si>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</si>
  <si>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</si>
  <si>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</si>
  <si>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</si>
  <si>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</si>
  <si>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</si>
  <si>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</si>
  <si>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</si>
  <si>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</si>
  <si>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</si>
  <si>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</si>
  <si>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</si>
  <si>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</si>
  <si>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</si>
  <si>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</si>
  <si>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</si>
  <si>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</si>
  <si>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</si>
  <si>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</si>
  <si>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</si>
  <si>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</si>
  <si>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</si>
  <si>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</si>
  <si>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</si>
  <si>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</si>
  <si>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</si>
  <si>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</si>
  <si>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</si>
  <si>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</si>
  <si>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</si>
  <si>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</si>
  <si>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</si>
  <si>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</si>
  <si>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</si>
  <si>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</si>
  <si>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</si>
  <si>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</si>
  <si>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</si>
  <si>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</si>
  <si>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</si>
  <si>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</si>
  <si>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</si>
  <si>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</si>
  <si>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</si>
  <si>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</si>
  <si>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</si>
  <si>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</si>
  <si>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</si>
  <si>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</si>
  <si>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</si>
  <si>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</si>
  <si>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</si>
  <si>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</si>
  <si>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</si>
  <si>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</si>
  <si>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</si>
  <si>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</si>
  <si>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</si>
  <si>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</si>
  <si>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</si>
  <si>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</si>
  <si>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</si>
  <si>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</si>
  <si>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</si>
  <si>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</si>
  <si>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</si>
  <si>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</si>
  <si>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</si>
  <si>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</si>
  <si>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</si>
  <si>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</si>
  <si>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</si>
  <si>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</si>
  <si>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</si>
  <si>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</si>
  <si>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</si>
  <si>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</si>
  <si>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</si>
  <si>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</si>
  <si>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</si>
  <si>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</si>
  <si>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</si>
  <si>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</si>
  <si>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</si>
  <si>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</si>
  <si>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</si>
  <si>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</si>
  <si>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</si>
  <si>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</si>
  <si>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</si>
  <si>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</si>
  <si>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</si>
  <si>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</si>
  <si>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</si>
  <si>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</si>
  <si>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</si>
  <si>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</si>
  <si>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</si>
  <si>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</si>
  <si>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</si>
  <si>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</si>
  <si>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</si>
  <si>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</si>
  <si>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</si>
  <si>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</si>
  <si>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</si>
  <si>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</si>
  <si>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</si>
  <si>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</si>
  <si>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</si>
  <si>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</si>
  <si>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</si>
  <si>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</si>
  <si>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</si>
  <si>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</si>
  <si>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</si>
  <si>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</si>
  <si>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</si>
  <si>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</si>
  <si>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</si>
  <si>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</si>
  <si>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</si>
  <si>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</si>
  <si>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</si>
  <si>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</si>
  <si>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</si>
  <si>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</si>
  <si>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</si>
  <si>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</si>
  <si>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</si>
  <si>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</si>
  <si>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</si>
  <si>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</si>
  <si>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</si>
  <si>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</si>
  <si>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</si>
  <si>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</si>
  <si>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</si>
  <si>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</si>
  <si>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</si>
  <si>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</si>
  <si>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</si>
  <si>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</si>
  <si>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</si>
  <si>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</si>
  <si>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</si>
  <si>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</si>
  <si>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</si>
  <si>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</si>
  <si>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</si>
  <si>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</si>
  <si>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</si>
  <si>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</si>
  <si>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</si>
  <si>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</si>
  <si>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</si>
  <si>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</si>
  <si>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</si>
  <si>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</si>
  <si>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</si>
  <si>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</si>
  <si>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</si>
  <si>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</si>
  <si>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</si>
  <si>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</si>
  <si>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</si>
  <si>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</si>
  <si>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</si>
  <si>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</si>
  <si>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</si>
  <si>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</si>
  <si>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</si>
  <si>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</si>
  <si>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</si>
  <si>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</si>
  <si>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</si>
  <si>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</si>
  <si>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</si>
  <si>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</si>
  <si>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</si>
  <si>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</si>
  <si>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</si>
  <si>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</si>
  <si>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</si>
  <si>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</si>
  <si>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</si>
  <si>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</si>
  <si>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</si>
  <si>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</si>
  <si>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</si>
  <si>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</si>
  <si>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</si>
  <si>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</si>
  <si>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</si>
  <si>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</si>
  <si>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</si>
  <si>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</si>
  <si>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</si>
  <si>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</si>
  <si>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</si>
  <si>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</si>
  <si>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</si>
  <si>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</si>
  <si>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</si>
  <si>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</si>
  <si>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</si>
  <si>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</si>
  <si>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</si>
  <si>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</si>
  <si>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</si>
  <si>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</si>
  <si>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</si>
  <si>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</si>
  <si>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</si>
  <si>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</si>
  <si>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</si>
  <si>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</si>
  <si>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</si>
  <si>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</si>
  <si>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</si>
  <si>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</si>
  <si>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</si>
  <si>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</si>
  <si>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</si>
  <si>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</si>
  <si>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</si>
  <si>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</si>
  <si>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</si>
  <si>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</si>
  <si>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</si>
  <si>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</si>
  <si>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</si>
  <si>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</si>
  <si>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</si>
  <si>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</si>
  <si>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</si>
  <si>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</si>
  <si>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</si>
  <si>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</si>
  <si>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</si>
  <si>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</si>
  <si>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</si>
  <si>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</si>
  <si>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</si>
  <si>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</si>
  <si>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</si>
  <si>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</si>
  <si>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</si>
  <si>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</si>
  <si>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</si>
  <si>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</si>
  <si>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</si>
  <si>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</si>
  <si>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</si>
  <si>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</si>
  <si>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</si>
  <si>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</si>
  <si>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</si>
  <si>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</si>
  <si>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</si>
  <si>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</si>
  <si>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</si>
  <si>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</si>
  <si>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</si>
  <si>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</si>
  <si>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</si>
  <si>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</si>
  <si>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</si>
  <si>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</si>
  <si>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</si>
  <si>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</si>
  <si>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</si>
  <si>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</si>
  <si>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</si>
  <si>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</si>
  <si>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</si>
  <si>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</si>
  <si>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</si>
  <si>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</si>
  <si>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</si>
  <si>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</si>
  <si>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</si>
  <si>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</si>
  <si>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</si>
  <si>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</si>
  <si>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</si>
  <si>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</si>
  <si>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</si>
  <si>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</si>
  <si>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</si>
  <si>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</si>
  <si>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</si>
  <si>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</si>
  <si>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</si>
  <si>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</si>
  <si>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</si>
  <si>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</si>
  <si>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</si>
  <si>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</si>
  <si>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</si>
  <si>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</si>
  <si>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</si>
  <si>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</si>
  <si>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</si>
  <si>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</si>
  <si>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</si>
  <si>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</si>
  <si>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</si>
  <si>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</si>
  <si>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</si>
  <si>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</si>
  <si>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</si>
  <si>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</si>
  <si>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</si>
  <si>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</si>
  <si>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</si>
  <si>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</si>
  <si>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</si>
  <si>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</si>
  <si>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</si>
  <si>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</si>
  <si>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</si>
  <si>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</si>
  <si>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</si>
  <si>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</si>
  <si>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</si>
  <si>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</si>
  <si>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</si>
  <si>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</si>
  <si>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</si>
  <si>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</si>
  <si>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</si>
  <si>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</si>
  <si>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</si>
  <si>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</si>
  <si>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</si>
  <si>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</si>
  <si>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</si>
  <si>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</si>
  <si>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</si>
  <si>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</si>
  <si>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</si>
  <si>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</si>
  <si>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</si>
  <si>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</si>
  <si>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</si>
  <si>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</si>
  <si>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</si>
  <si>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</si>
  <si>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</si>
  <si>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</si>
  <si>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</si>
  <si>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</si>
  <si>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</si>
  <si>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</si>
  <si>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</si>
  <si>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</si>
  <si>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</si>
  <si>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</si>
  <si>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</si>
  <si>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</si>
  <si>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</si>
  <si>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</si>
  <si>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</si>
  <si>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</si>
  <si>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</si>
  <si>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</si>
  <si>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</si>
  <si>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</si>
  <si>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</si>
  <si>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</si>
  <si>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</si>
  <si>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</si>
  <si>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</si>
  <si>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</si>
  <si>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</si>
  <si>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</si>
  <si>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</si>
  <si>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</si>
  <si>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</si>
  <si>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</si>
  <si>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</si>
  <si>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</si>
  <si>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</si>
  <si>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</si>
  <si>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</si>
  <si>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</si>
  <si>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</si>
  <si>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</si>
  <si>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</si>
  <si>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</si>
  <si>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</si>
  <si>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</si>
  <si>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</si>
  <si>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</si>
  <si>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</si>
  <si>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</si>
  <si>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</si>
  <si>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</si>
  <si>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</si>
  <si>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</si>
  <si>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</si>
  <si>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</si>
  <si>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</si>
  <si>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</si>
  <si>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</si>
  <si>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</si>
  <si>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</si>
  <si>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</si>
  <si>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</si>
  <si>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</si>
  <si>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</si>
  <si>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</si>
  <si>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</si>
  <si>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</si>
  <si>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</si>
  <si>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</si>
  <si>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</si>
  <si>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</si>
  <si>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</si>
  <si>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</si>
  <si>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</si>
  <si>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</si>
  <si>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</si>
  <si>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</si>
  <si>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</si>
  <si>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</si>
  <si>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</si>
  <si>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</si>
  <si>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</si>
  <si>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</si>
  <si>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</si>
  <si>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</si>
  <si>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</si>
  <si>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</si>
  <si>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</si>
  <si>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</si>
  <si>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</si>
  <si>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</si>
  <si>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</si>
  <si>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</si>
  <si>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</si>
  <si>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</si>
  <si>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</si>
  <si>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</si>
  <si>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</si>
  <si>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</si>
  <si>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</si>
  <si>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</si>
  <si>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</si>
  <si>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</si>
  <si>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</si>
  <si>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</si>
  <si>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</si>
  <si>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</si>
  <si>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</si>
  <si>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</si>
  <si>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</si>
  <si>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</si>
  <si>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</si>
  <si>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</si>
  <si>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</si>
  <si>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</si>
  <si>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</si>
  <si>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</si>
  <si>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</si>
  <si>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</si>
  <si>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</si>
  <si>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</si>
  <si>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</si>
  <si>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</si>
  <si>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</si>
  <si>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</si>
  <si>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</si>
  <si>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</si>
  <si>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</si>
  <si>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</si>
  <si>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</si>
  <si>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</si>
  <si>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</si>
  <si>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</si>
  <si>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</si>
  <si>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</si>
  <si>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</si>
  <si>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</si>
  <si>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</si>
  <si>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</si>
  <si>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</si>
  <si>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</si>
  <si>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</si>
  <si>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</si>
  <si>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</si>
  <si>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</si>
  <si>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</si>
  <si>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</si>
  <si>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</si>
  <si>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</si>
  <si>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</si>
  <si>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</si>
  <si>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</si>
  <si>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</si>
  <si>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</si>
  <si>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</si>
  <si>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</si>
  <si>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</si>
  <si>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</si>
  <si>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</si>
  <si>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</si>
  <si>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</si>
  <si>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</si>
  <si>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</si>
  <si>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</si>
  <si>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</si>
  <si>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</si>
  <si>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</si>
  <si>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</si>
  <si>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</si>
  <si>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</si>
  <si>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</si>
  <si>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</si>
  <si>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</si>
  <si>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</si>
  <si>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</si>
  <si>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</si>
  <si>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</si>
  <si>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</si>
  <si>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</si>
  <si>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</si>
  <si>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</si>
  <si>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</si>
  <si>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</si>
  <si>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</si>
  <si>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</si>
  <si>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</si>
  <si>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</si>
  <si>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</si>
  <si>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</si>
  <si>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</si>
  <si>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</si>
  <si>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</si>
  <si>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</si>
  <si>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</si>
  <si>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</si>
  <si>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</si>
  <si>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</si>
  <si>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</si>
  <si>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</si>
  <si>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</si>
  <si>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</si>
  <si>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</si>
  <si>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</si>
  <si>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</si>
  <si>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</si>
  <si>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</si>
  <si>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</si>
  <si>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</si>
  <si>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</si>
  <si>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</si>
  <si>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</si>
  <si>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</si>
  <si>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</si>
  <si>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</si>
  <si>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</si>
  <si>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</si>
  <si>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</si>
  <si>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</si>
  <si>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</si>
  <si>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</si>
  <si>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</si>
  <si>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</si>
  <si>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</si>
  <si>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</si>
  <si>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</si>
  <si>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</si>
  <si>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</si>
  <si>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</si>
  <si>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</si>
  <si>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</si>
  <si>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</si>
  <si>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</si>
  <si>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</si>
  <si>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</si>
  <si>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</si>
  <si>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</si>
  <si>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</si>
  <si>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</si>
  <si>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</si>
  <si>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</si>
  <si>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</si>
  <si>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</si>
  <si>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</si>
  <si>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</si>
  <si>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</si>
  <si>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</si>
  <si>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</si>
  <si>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</si>
  <si>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</si>
  <si>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</si>
  <si>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</si>
  <si>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</si>
  <si>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</si>
  <si>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</si>
  <si>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</si>
  <si>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</si>
  <si>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</si>
  <si>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</si>
  <si>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</si>
  <si>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</si>
  <si>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</si>
  <si>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</si>
  <si>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</si>
  <si>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</si>
  <si>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</si>
  <si>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</si>
  <si>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</si>
  <si>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</si>
  <si>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</si>
  <si>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</si>
  <si>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</si>
  <si>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</si>
  <si>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</si>
  <si>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</si>
  <si>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</si>
  <si>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</si>
  <si>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</si>
  <si>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</si>
  <si>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</si>
  <si>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</si>
  <si>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</si>
  <si>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</si>
  <si>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</si>
  <si>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</si>
  <si>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</si>
  <si>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</si>
  <si>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</si>
  <si>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</si>
  <si>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</si>
  <si>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</si>
  <si>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</si>
  <si>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</si>
  <si>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</si>
  <si>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</si>
  <si>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</si>
  <si>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</si>
  <si>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</si>
  <si>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</si>
  <si>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</si>
  <si>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</si>
  <si>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</si>
  <si>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</si>
  <si>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</si>
  <si>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</si>
  <si>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</si>
  <si>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</si>
  <si>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</si>
  <si>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</si>
  <si>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</si>
  <si>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</si>
  <si>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</si>
  <si>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</si>
  <si>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</si>
  <si>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</si>
  <si>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</si>
  <si>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</si>
  <si>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</si>
  <si>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</si>
  <si>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</si>
  <si>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</si>
  <si>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</si>
  <si>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</si>
  <si>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</si>
  <si>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</si>
  <si>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</si>
  <si>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</si>
  <si>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</si>
  <si>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</si>
  <si>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</si>
  <si>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</si>
  <si>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</si>
  <si>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</si>
  <si>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</si>
  <si>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</si>
  <si>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</si>
  <si>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</si>
  <si>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</si>
  <si>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</si>
  <si>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</si>
  <si>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</si>
  <si>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</si>
  <si>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</si>
  <si>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</si>
  <si>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</si>
  <si>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</si>
  <si>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</si>
  <si>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</si>
  <si>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</si>
  <si>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</si>
  <si>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</si>
  <si>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</si>
  <si>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</si>
  <si>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</si>
  <si>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</si>
  <si>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</si>
  <si>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</si>
  <si>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</si>
  <si>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</si>
  <si>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</si>
  <si>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</si>
  <si>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</si>
  <si>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</si>
  <si>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</si>
  <si>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</si>
  <si>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</si>
  <si>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</si>
  <si>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</si>
  <si>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</si>
  <si>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</si>
  <si>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</si>
  <si>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</si>
  <si>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</si>
  <si>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</si>
  <si>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</si>
  <si>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</si>
  <si>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</si>
  <si>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</si>
  <si>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</si>
  <si>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</si>
  <si>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</si>
  <si>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</si>
  <si>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</si>
  <si>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</si>
  <si>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</si>
  <si>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</si>
  <si>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</si>
  <si>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</si>
  <si>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</si>
  <si>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</si>
  <si>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</si>
  <si>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</si>
  <si>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</si>
  <si>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</si>
  <si>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</si>
  <si>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</si>
  <si>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</si>
  <si>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</si>
  <si>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</si>
  <si>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</si>
  <si>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</si>
  <si>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</si>
  <si>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</si>
  <si>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</si>
  <si>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</si>
  <si>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</si>
  <si>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</si>
  <si>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</si>
  <si>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</si>
  <si>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</si>
  <si>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</si>
  <si>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</si>
  <si>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</si>
  <si>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</si>
  <si>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</si>
  <si>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</si>
  <si>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</si>
  <si>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</si>
  <si>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</si>
  <si>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</si>
  <si>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</si>
  <si>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</si>
  <si>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</si>
  <si>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</si>
  <si>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</si>
  <si>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</si>
  <si>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</si>
  <si>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</si>
  <si>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</si>
  <si>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</si>
  <si>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</si>
  <si>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</si>
  <si>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</si>
  <si>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</si>
  <si>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</si>
  <si>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</si>
  <si>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</si>
  <si>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</si>
  <si>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</si>
  <si>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</si>
  <si>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</si>
  <si>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</si>
  <si>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</si>
  <si>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</si>
  <si>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</si>
  <si>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</si>
  <si>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</si>
  <si>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</si>
  <si>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</si>
  <si>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</si>
  <si>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</si>
  <si>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</si>
  <si>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</si>
  <si>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</si>
  <si>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</si>
  <si>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</si>
  <si>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</si>
  <si>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</si>
  <si>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</si>
  <si>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</si>
  <si>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</si>
  <si>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</si>
  <si>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</si>
  <si>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</si>
  <si>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</si>
  <si>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</si>
  <si>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</si>
  <si>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</si>
  <si>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</si>
  <si>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</si>
  <si>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</si>
  <si>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</si>
  <si>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</si>
  <si>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</si>
  <si>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</si>
  <si>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</si>
  <si>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</si>
  <si>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</si>
  <si>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</si>
  <si>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</si>
  <si>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</si>
  <si>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</si>
  <si>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</si>
  <si>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</si>
  <si>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</si>
  <si>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</si>
  <si>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</si>
  <si>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</si>
  <si>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</si>
  <si>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</si>
  <si>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</si>
  <si>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</si>
  <si>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</si>
  <si>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</si>
  <si>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</si>
  <si>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</si>
  <si>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</si>
  <si>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</si>
  <si>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</si>
  <si>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</si>
  <si>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</si>
  <si>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</si>
  <si>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</si>
  <si>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</si>
  <si>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</si>
  <si>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</si>
  <si>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</si>
  <si>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</si>
  <si>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</si>
  <si>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</si>
  <si>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</si>
  <si>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</si>
  <si>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</si>
  <si>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</si>
  <si>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</si>
  <si>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</si>
  <si>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</si>
  <si>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</si>
  <si>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</si>
  <si>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</si>
  <si>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</si>
  <si>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</si>
  <si>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</si>
  <si>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</si>
  <si>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</si>
  <si>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</si>
  <si>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</si>
  <si>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</si>
  <si>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</si>
  <si>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</si>
  <si>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</si>
  <si>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</si>
  <si>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</si>
  <si>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</si>
  <si>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</si>
  <si>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</si>
  <si>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</si>
  <si>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</si>
  <si>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</si>
  <si>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</si>
  <si>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</si>
  <si>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</si>
  <si>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</si>
  <si>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</si>
  <si>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</si>
  <si>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</si>
  <si>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</si>
  <si>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</si>
  <si>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</si>
  <si>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</si>
  <si>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</si>
  <si>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</si>
  <si>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</si>
  <si>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</si>
  <si>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</si>
  <si>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</si>
  <si>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</si>
  <si>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</si>
  <si>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</si>
  <si>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</si>
  <si>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</si>
  <si>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</si>
  <si>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</si>
  <si>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</si>
  <si>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</si>
  <si>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</si>
  <si>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</si>
  <si>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</si>
  <si>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</si>
  <si>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</si>
  <si>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</si>
  <si>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</si>
  <si>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</si>
  <si>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</si>
  <si>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</si>
  <si>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</si>
  <si>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</si>
  <si>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</si>
  <si>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</si>
  <si>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</si>
  <si>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</si>
  <si>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</si>
  <si>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</si>
  <si>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</si>
  <si>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</si>
  <si>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</si>
  <si>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</si>
  <si>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</si>
  <si>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</si>
  <si>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</si>
  <si>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</si>
  <si>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</si>
  <si>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</si>
  <si>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</si>
  <si>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</si>
  <si>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</si>
  <si>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</si>
  <si>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</si>
  <si>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</si>
  <si>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</si>
  <si>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</si>
  <si>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</si>
  <si>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</si>
  <si>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</si>
  <si>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</si>
  <si>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</si>
  <si>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</si>
  <si>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</si>
  <si>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</si>
  <si>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</si>
  <si>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</si>
  <si>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</si>
  <si>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</si>
  <si>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</si>
  <si>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</si>
  <si>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</si>
  <si>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</si>
  <si>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</si>
  <si>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</si>
  <si>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</si>
  <si>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</si>
  <si>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</si>
  <si>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</si>
  <si>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</si>
  <si>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</si>
  <si>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</si>
  <si>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</si>
  <si>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</si>
  <si>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</si>
  <si>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</si>
  <si>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</si>
  <si>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</si>
  <si>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</si>
  <si>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</si>
  <si>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</si>
  <si>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</si>
  <si>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</si>
  <si>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</si>
  <si>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</si>
  <si>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</si>
  <si>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</si>
  <si>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</si>
  <si>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</si>
  <si>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</si>
  <si>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</si>
  <si>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</si>
  <si>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</si>
  <si>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</si>
  <si>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</si>
  <si>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</si>
  <si>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</si>
  <si>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</si>
  <si>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</si>
  <si>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</si>
  <si>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</si>
  <si>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</si>
  <si>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</si>
  <si>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</si>
  <si>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</si>
  <si>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</si>
  <si>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</si>
  <si>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</si>
  <si>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</si>
  <si>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</si>
  <si>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</si>
  <si>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</si>
  <si>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</si>
  <si>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</si>
  <si>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</si>
  <si>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</si>
  <si>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</si>
  <si>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</si>
  <si>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</si>
  <si>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</si>
  <si>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</si>
  <si>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</si>
  <si>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</si>
  <si>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</si>
  <si>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</si>
  <si>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</si>
  <si>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</si>
  <si>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</si>
  <si>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</si>
  <si>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</si>
  <si>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</si>
  <si>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</si>
  <si>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</si>
  <si>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</si>
  <si>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</si>
  <si>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</si>
  <si>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</si>
  <si>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</si>
  <si>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</si>
  <si>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</si>
  <si>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</si>
  <si>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</si>
  <si>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</si>
  <si>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</si>
  <si>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</si>
  <si>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</si>
  <si>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</si>
  <si>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</si>
  <si>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</si>
  <si>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</si>
  <si>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</si>
  <si>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</si>
  <si>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</si>
  <si>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</si>
  <si>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</si>
  <si>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</si>
  <si>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</si>
  <si>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</si>
  <si>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</si>
  <si>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</si>
  <si>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</si>
  <si>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</si>
  <si>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</si>
  <si>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</si>
  <si>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</si>
  <si>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</si>
  <si>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</si>
  <si>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</si>
  <si>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</si>
  <si>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</si>
  <si>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</si>
  <si>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</si>
  <si>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</si>
  <si>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</si>
  <si>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</si>
  <si>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</si>
  <si>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</si>
  <si>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</si>
  <si>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</si>
  <si>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</si>
  <si>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</si>
  <si>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</si>
  <si>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</si>
  <si>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</si>
  <si>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</si>
  <si>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</si>
  <si>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</si>
  <si>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</si>
  <si>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</si>
  <si>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</si>
  <si>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</si>
  <si>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</si>
  <si>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</si>
  <si>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</si>
  <si>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</si>
  <si>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</si>
  <si>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</si>
  <si>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</si>
  <si>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</si>
  <si>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</si>
  <si>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</si>
  <si>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</si>
  <si>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</si>
  <si>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</si>
  <si>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</si>
  <si>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</si>
  <si>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</si>
  <si>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</si>
  <si>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</si>
  <si>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</si>
  <si>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</si>
  <si>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</si>
  <si>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</si>
  <si>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</si>
  <si>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</si>
  <si>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</si>
  <si>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</si>
  <si>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</si>
  <si>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</si>
  <si>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</si>
  <si>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</si>
  <si>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</si>
  <si>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</si>
  <si>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</si>
  <si>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</si>
  <si>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</si>
  <si>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</si>
  <si>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</si>
  <si>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</si>
  <si>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</si>
  <si>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</si>
  <si>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</si>
  <si>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</si>
  <si>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</si>
  <si>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</si>
  <si>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</si>
  <si>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</si>
  <si>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</si>
  <si>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</si>
  <si>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</si>
  <si>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</si>
  <si>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</si>
  <si>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</si>
  <si>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</si>
  <si>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</si>
  <si>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</si>
  <si>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</si>
  <si>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</si>
  <si>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</si>
  <si>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</si>
  <si>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</si>
  <si>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</si>
  <si>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</si>
  <si>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</si>
  <si>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</si>
  <si>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</si>
  <si>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</si>
  <si>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</si>
  <si>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</si>
  <si>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</si>
  <si>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</si>
  <si>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</si>
  <si>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</si>
  <si>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</si>
  <si>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</si>
  <si>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</si>
  <si>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</si>
  <si>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</si>
  <si>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</si>
  <si>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</si>
  <si>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</si>
  <si>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</si>
  <si>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</si>
  <si>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</si>
  <si>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</si>
  <si>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</si>
  <si>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</si>
  <si>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</si>
  <si>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</si>
  <si>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</si>
  <si>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</si>
  <si>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</si>
  <si>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</si>
  <si>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</si>
  <si>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</si>
  <si>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</si>
  <si>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</si>
  <si>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</si>
  <si>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</si>
  <si>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</si>
  <si>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</si>
  <si>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</si>
  <si>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</si>
  <si>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</si>
  <si>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</si>
  <si>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</si>
  <si>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</si>
  <si>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</si>
  <si>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</si>
  <si>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</si>
  <si>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</si>
  <si>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</si>
  <si>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</si>
  <si>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</si>
  <si>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</si>
  <si>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</si>
  <si>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</si>
  <si>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</si>
  <si>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</si>
  <si>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</si>
  <si>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</si>
  <si>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</si>
  <si>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</si>
  <si>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</si>
  <si>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</si>
  <si>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</si>
  <si>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</si>
  <si>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</si>
  <si>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</si>
  <si>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</si>
  <si>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</si>
  <si>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</si>
  <si>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</si>
  <si>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</si>
  <si>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</si>
  <si>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</si>
  <si>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</si>
  <si>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</si>
  <si>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</si>
  <si>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</si>
  <si>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</si>
  <si>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</si>
  <si>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</si>
  <si>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</si>
  <si>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</si>
  <si>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</si>
  <si>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</si>
  <si>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</si>
  <si>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</si>
  <si>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</si>
  <si>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</si>
  <si>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</si>
  <si>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</si>
  <si>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</si>
  <si>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</si>
  <si>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</si>
  <si>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</si>
  <si>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</si>
  <si>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</si>
  <si>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</si>
  <si>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</si>
  <si>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</si>
  <si>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</si>
  <si>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</si>
  <si>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</si>
  <si>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</si>
  <si>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</si>
  <si>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</si>
  <si>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</si>
  <si>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</si>
  <si>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</si>
  <si>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</si>
  <si>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</si>
  <si>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</si>
  <si>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</si>
  <si>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</si>
  <si>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</si>
  <si>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</si>
  <si>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</si>
  <si>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</si>
  <si>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</si>
  <si>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</si>
  <si>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</si>
  <si>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</si>
  <si>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</si>
  <si>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</si>
  <si>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</si>
  <si>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</si>
  <si>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</si>
  <si>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</si>
  <si>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</si>
  <si>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</si>
  <si>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</si>
  <si>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</si>
  <si>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</si>
  <si>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</si>
  <si>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</si>
  <si>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</si>
  <si>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</si>
  <si>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</si>
  <si>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</si>
  <si>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</si>
  <si>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</si>
  <si>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</si>
  <si>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</si>
  <si>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</si>
  <si>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</si>
  <si>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</si>
  <si>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</si>
  <si>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</si>
  <si>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</si>
  <si>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</si>
  <si>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</si>
  <si>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</si>
  <si>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</si>
  <si>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</si>
  <si>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</si>
  <si>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</si>
  <si>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</si>
  <si>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</si>
  <si>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</si>
  <si>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</si>
  <si>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</si>
  <si>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</si>
  <si>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</si>
  <si>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</si>
  <si>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</si>
  <si>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</si>
  <si>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</si>
  <si>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</si>
  <si>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</si>
  <si>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</si>
  <si>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</si>
  <si>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</si>
  <si>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</si>
  <si>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</si>
  <si>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</si>
  <si>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</si>
  <si>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</si>
  <si>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</si>
  <si>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</si>
  <si>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</si>
  <si>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</si>
  <si>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</si>
  <si>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</si>
  <si>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</si>
  <si>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</si>
  <si>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</si>
  <si>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</si>
  <si>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</si>
  <si>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</si>
  <si>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</si>
  <si>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</si>
  <si>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</si>
  <si>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</si>
  <si>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</si>
  <si>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</si>
  <si>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</si>
  <si>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</si>
  <si>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</si>
  <si>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</si>
  <si>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</si>
  <si>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</si>
  <si>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</si>
  <si>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</si>
  <si>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</si>
  <si>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</si>
  <si>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</si>
  <si>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</si>
  <si>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</si>
  <si>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</si>
  <si>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</si>
  <si>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</si>
  <si>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</si>
  <si>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</si>
  <si>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</si>
  <si>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</si>
  <si>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</si>
  <si>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</si>
  <si>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</si>
  <si>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</si>
  <si>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</si>
  <si>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</si>
  <si>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</si>
  <si>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</si>
  <si>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</si>
  <si>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</si>
  <si>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</si>
  <si>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</si>
  <si>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</si>
  <si>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</si>
  <si>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</si>
  <si>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</si>
  <si>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</si>
  <si>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</si>
  <si>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</si>
  <si>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</si>
  <si>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</si>
  <si>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</si>
  <si>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</si>
  <si>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</si>
  <si>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</si>
  <si>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</si>
  <si>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</si>
  <si>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</si>
  <si>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</si>
  <si>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</si>
  <si>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</si>
  <si>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</si>
  <si>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</si>
  <si>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</si>
  <si>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</si>
  <si>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</si>
  <si>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</si>
  <si>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</si>
  <si>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</si>
  <si>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</si>
  <si>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</si>
  <si>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</si>
  <si>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</si>
  <si>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</si>
  <si>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</si>
  <si>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</si>
  <si>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</si>
  <si>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</si>
  <si>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</si>
  <si>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</si>
  <si>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</si>
  <si>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</si>
  <si>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</si>
  <si>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</si>
  <si>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</si>
  <si>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</si>
  <si>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</si>
  <si>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</si>
  <si>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</si>
  <si>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</si>
  <si>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</si>
  <si>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</si>
  <si>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</si>
  <si>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</si>
  <si>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</si>
  <si>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</si>
  <si>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</si>
  <si>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</si>
  <si>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</si>
  <si>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</si>
  <si>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</si>
  <si>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</si>
  <si>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</si>
  <si>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</si>
  <si>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</si>
  <si>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</si>
  <si>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</si>
  <si>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</si>
  <si>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</si>
  <si>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</si>
  <si>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</si>
  <si>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</si>
  <si>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</si>
  <si>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</si>
  <si>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</si>
  <si>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</si>
  <si>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</si>
  <si>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</si>
  <si>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</si>
  <si>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</si>
  <si>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</si>
  <si>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</si>
  <si>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</si>
  <si>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</si>
  <si>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</si>
  <si>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</si>
  <si>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</si>
  <si>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</si>
  <si>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</si>
  <si>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</si>
  <si>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</si>
  <si>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</si>
  <si>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</si>
  <si>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</si>
  <si>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</si>
  <si>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</si>
  <si>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</si>
  <si>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</si>
  <si>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</si>
  <si>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</si>
  <si>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</si>
  <si>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</si>
  <si>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</si>
  <si>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</si>
  <si>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</si>
  <si>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</si>
  <si>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</si>
  <si>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</si>
  <si>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</si>
  <si>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</si>
  <si>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</si>
  <si>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</si>
  <si>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</si>
  <si>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</si>
  <si>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</si>
  <si>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</si>
  <si>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</si>
  <si>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</si>
  <si>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</si>
  <si>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</si>
  <si>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</si>
  <si>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</si>
  <si>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</si>
  <si>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</si>
  <si>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</si>
  <si>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</si>
  <si>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</si>
  <si>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</si>
  <si>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</si>
  <si>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</si>
  <si>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</si>
  <si>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</si>
  <si>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</si>
  <si>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</si>
  <si>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</si>
  <si>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</si>
  <si>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</si>
  <si>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</si>
  <si>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</si>
  <si>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</si>
  <si>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</si>
  <si>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</si>
  <si>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</si>
  <si>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</si>
  <si>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</si>
  <si>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</si>
  <si>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</si>
  <si>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</si>
  <si>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</si>
  <si>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</si>
  <si>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</si>
  <si>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</si>
  <si>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</si>
  <si>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</si>
  <si>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</si>
  <si>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</si>
  <si>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</si>
  <si>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</si>
  <si>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</si>
  <si>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</si>
  <si>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</si>
  <si>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</si>
  <si>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</si>
  <si>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</si>
  <si>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</si>
  <si>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</si>
  <si>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</si>
  <si>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</si>
  <si>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</si>
  <si>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</si>
  <si>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</si>
  <si>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</si>
  <si>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</si>
  <si>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</si>
  <si>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</si>
  <si>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</si>
  <si>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</si>
  <si>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</si>
  <si>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</si>
  <si>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</si>
  <si>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</si>
  <si>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</si>
  <si>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</si>
  <si>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</si>
  <si>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</si>
  <si>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</si>
  <si>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</si>
  <si>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</si>
  <si>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</si>
  <si>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</si>
  <si>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</si>
  <si>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</si>
  <si>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</si>
  <si>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</si>
  <si>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</si>
  <si>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</si>
  <si>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</si>
  <si>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</si>
  <si>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</si>
  <si>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</si>
  <si>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</si>
  <si>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</si>
  <si>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</si>
  <si>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</si>
  <si>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</si>
  <si>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</si>
  <si>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</si>
  <si>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</si>
  <si>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</si>
  <si>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</si>
  <si>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</si>
  <si>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</si>
  <si>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</si>
  <si>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</si>
  <si>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</si>
  <si>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</si>
  <si>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</si>
  <si>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</si>
  <si>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</si>
  <si>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</si>
  <si>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</si>
  <si>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</si>
  <si>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</si>
  <si>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</si>
  <si>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</si>
  <si>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</si>
  <si>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</si>
  <si>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</si>
  <si>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</si>
  <si>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</si>
  <si>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</si>
  <si>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</si>
  <si>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</si>
  <si>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</si>
  <si>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</si>
  <si>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</si>
  <si>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</si>
  <si>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</si>
  <si>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</si>
  <si>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</si>
  <si>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</si>
  <si>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</si>
  <si>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</si>
  <si>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</si>
  <si>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</si>
  <si>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</si>
  <si>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</si>
  <si>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</si>
  <si>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</si>
  <si>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</si>
  <si>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</si>
  <si>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</si>
  <si>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</si>
  <si>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</si>
  <si>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</si>
  <si>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</si>
  <si>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</si>
  <si>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</si>
  <si>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</si>
  <si>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</si>
  <si>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</si>
  <si>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</si>
  <si>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</si>
  <si>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</si>
  <si>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</si>
  <si>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</si>
  <si>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</si>
  <si>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</si>
  <si>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</si>
  <si>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</si>
  <si>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</si>
  <si>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</si>
  <si>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</si>
  <si>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</si>
  <si>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</si>
  <si>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</si>
  <si>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</si>
  <si>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</si>
  <si>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</si>
  <si>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</si>
  <si>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</si>
  <si>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</si>
  <si>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</si>
  <si>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</si>
  <si>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</si>
  <si>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</si>
  <si>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</si>
  <si>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</si>
  <si>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</si>
  <si>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</si>
  <si>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</si>
  <si>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</si>
  <si>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</si>
  <si>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</si>
  <si>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</si>
  <si>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</si>
  <si>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</si>
  <si>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</si>
  <si>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</si>
  <si>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</si>
  <si>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</si>
  <si>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</si>
  <si>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</si>
  <si>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</si>
  <si>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</si>
  <si>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</si>
  <si>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</si>
  <si>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</si>
  <si>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</si>
  <si>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</si>
  <si>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</si>
  <si>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</si>
  <si>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</si>
  <si>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</si>
  <si>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</si>
  <si>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</si>
  <si>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</si>
  <si>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</si>
  <si>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</si>
  <si>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</si>
  <si>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</si>
  <si>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</si>
  <si>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</si>
  <si>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</si>
  <si>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</si>
  <si>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</si>
  <si>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</si>
  <si>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</si>
  <si>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</si>
  <si>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</si>
  <si>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</si>
  <si>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</si>
  <si>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</si>
  <si>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</si>
  <si>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</si>
  <si>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</si>
  <si>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</si>
  <si>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</si>
  <si>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</si>
  <si>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</si>
  <si>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</si>
  <si>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</si>
  <si>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</si>
  <si>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</si>
  <si>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</si>
  <si>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</si>
  <si>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</si>
  <si>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</si>
  <si>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</si>
  <si>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</si>
  <si>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</si>
  <si>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</si>
  <si>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</si>
  <si>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</si>
  <si>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</si>
  <si>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</si>
  <si>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</si>
  <si>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</si>
  <si>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</si>
  <si>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</si>
  <si>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</si>
  <si>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</si>
  <si>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</si>
  <si>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</si>
  <si>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</si>
  <si>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</si>
  <si>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</si>
  <si>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</si>
  <si>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</si>
  <si>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</si>
  <si>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</si>
  <si>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</si>
  <si>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</si>
  <si>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</si>
  <si>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</si>
  <si>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</si>
  <si>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</si>
  <si>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</si>
  <si>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</si>
  <si>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</si>
  <si>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</si>
  <si>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</si>
  <si>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</si>
  <si>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</si>
  <si>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</si>
  <si>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</si>
  <si>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</si>
  <si>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</si>
  <si>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</si>
  <si>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</si>
  <si>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</si>
  <si>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</si>
  <si>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</si>
  <si>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</si>
  <si>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</si>
  <si>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</si>
  <si>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</si>
  <si>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</si>
  <si>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</si>
  <si>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</si>
  <si>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</si>
  <si>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</si>
  <si>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</si>
  <si>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</si>
  <si>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</si>
  <si>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</si>
  <si>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</si>
  <si>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</si>
  <si>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</si>
  <si>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</si>
  <si>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</si>
  <si>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</si>
  <si>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</si>
  <si>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</si>
  <si>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</si>
  <si>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</si>
  <si>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</si>
  <si>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</si>
  <si>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</si>
  <si>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</si>
  <si>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</si>
  <si>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</si>
  <si>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</si>
  <si>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</si>
  <si>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</si>
  <si>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</si>
  <si>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</si>
  <si>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</si>
  <si>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</si>
  <si>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</si>
  <si>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</si>
  <si>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</si>
  <si>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</si>
  <si>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</si>
  <si>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</si>
  <si>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</si>
  <si>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</si>
  <si>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</si>
  <si>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</si>
  <si>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</si>
  <si>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</si>
  <si>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</si>
  <si>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</si>
  <si>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</si>
  <si>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</si>
  <si>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</si>
  <si>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</si>
  <si>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</si>
  <si>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</si>
  <si>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</si>
  <si>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</si>
  <si>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</si>
  <si>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</si>
  <si>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</si>
  <si>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</si>
  <si>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</si>
  <si>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</si>
  <si>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</si>
  <si>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</si>
  <si>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</si>
  <si>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</si>
  <si>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</si>
  <si>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</si>
  <si>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</si>
  <si>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</si>
  <si>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</si>
  <si>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</si>
  <si>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</si>
  <si>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</si>
  <si>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</si>
  <si>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</si>
  <si>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</si>
  <si>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</si>
  <si>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</si>
  <si>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</si>
  <si>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</si>
  <si>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</si>
  <si>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</si>
  <si>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</si>
  <si>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</si>
  <si>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</si>
  <si>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</si>
  <si>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</si>
  <si>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</si>
  <si>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</si>
  <si>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</si>
  <si>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</si>
  <si>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</si>
  <si>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</si>
  <si>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</si>
  <si>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</si>
  <si>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</si>
  <si>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</si>
  <si>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</si>
  <si>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</si>
  <si>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</si>
  <si>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</si>
  <si>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</si>
  <si>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</si>
  <si>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</si>
  <si>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</si>
  <si>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</si>
  <si>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</si>
  <si>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</si>
  <si>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</si>
  <si>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</si>
  <si>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</si>
  <si>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</si>
  <si>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</si>
  <si>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</si>
  <si>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</si>
  <si>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</si>
  <si>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</si>
  <si>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</si>
  <si>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</si>
  <si>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</si>
  <si>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</si>
  <si>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</si>
  <si>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</si>
  <si>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</si>
  <si>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</si>
  <si>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</si>
  <si>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</si>
  <si>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</si>
  <si>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</si>
  <si>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</si>
  <si>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</si>
  <si>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</si>
  <si>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</si>
  <si>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</si>
  <si>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</si>
  <si>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</si>
  <si>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</si>
  <si>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</si>
  <si>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</si>
  <si>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</si>
  <si>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</si>
  <si>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</si>
  <si>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</si>
  <si>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</si>
  <si>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</si>
  <si>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</si>
  <si>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</si>
  <si>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</si>
  <si>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</si>
  <si>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</si>
  <si>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</si>
  <si>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</si>
  <si>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</si>
  <si>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</si>
  <si>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</si>
  <si>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</si>
  <si>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</si>
  <si>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</si>
  <si>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</si>
  <si>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</si>
  <si>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</si>
  <si>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</si>
  <si>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</si>
  <si>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</si>
  <si>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</si>
  <si>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</si>
  <si>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</si>
  <si>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</si>
  <si>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</si>
  <si>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</si>
  <si>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</si>
  <si>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</si>
  <si>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</si>
  <si>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</si>
  <si>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</si>
  <si>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</si>
  <si>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</si>
  <si>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</si>
  <si>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</si>
  <si>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</si>
  <si>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</si>
  <si>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</si>
  <si>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</si>
  <si>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</si>
  <si>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</si>
  <si>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</si>
  <si>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</si>
  <si>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</si>
  <si>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</si>
  <si>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</si>
  <si>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</si>
  <si>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</si>
  <si>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</si>
  <si>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</si>
  <si>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</si>
  <si>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</si>
  <si>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</si>
  <si>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</si>
  <si>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</si>
  <si>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</si>
  <si>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</si>
  <si>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</si>
  <si>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</si>
  <si>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</si>
  <si>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</si>
  <si>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</si>
  <si>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</si>
  <si>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</si>
  <si>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</si>
  <si>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</si>
  <si>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</si>
  <si>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</si>
  <si>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</si>
  <si>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</si>
  <si>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</si>
  <si>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</si>
  <si>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</si>
  <si>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</si>
  <si>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</si>
  <si>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</si>
  <si>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</si>
  <si>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</si>
  <si>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</si>
  <si>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</si>
  <si>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</si>
  <si>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</si>
  <si>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</si>
  <si>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</si>
  <si>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</si>
  <si>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</si>
  <si>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</si>
  <si>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</si>
  <si>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</si>
  <si>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</si>
  <si>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</si>
  <si>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</si>
  <si>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</si>
  <si>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</si>
  <si>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</si>
  <si>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</si>
  <si>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</si>
  <si>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</si>
  <si>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</si>
  <si>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</si>
  <si>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</si>
  <si>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</si>
  <si>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</si>
  <si>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</si>
  <si>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</si>
  <si>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</si>
  <si>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</si>
  <si>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</si>
  <si>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</si>
  <si>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</si>
  <si>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</si>
  <si>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</si>
  <si>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</si>
  <si>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</si>
  <si>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</si>
  <si>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</si>
  <si>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</si>
  <si>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</si>
  <si>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</si>
  <si>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</si>
  <si>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</si>
  <si>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</si>
  <si>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</si>
  <si>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</si>
  <si>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</si>
  <si>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</si>
  <si>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</si>
  <si>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</si>
  <si>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</si>
  <si>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</si>
  <si>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</si>
  <si>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</si>
  <si>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</si>
  <si>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</si>
  <si>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</si>
  <si>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</si>
  <si>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</si>
  <si>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</si>
  <si>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</si>
  <si>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</si>
  <si>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</si>
  <si>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</si>
  <si>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</si>
  <si>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</si>
  <si>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</si>
  <si>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</si>
  <si>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</si>
  <si>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</si>
  <si>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</si>
  <si>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</si>
  <si>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</si>
  <si>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</si>
  <si>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</si>
  <si>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</si>
  <si>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</si>
  <si>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</si>
  <si>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</si>
  <si>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</si>
  <si>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</si>
  <si>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</si>
  <si>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</si>
  <si>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</si>
  <si>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</si>
  <si>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</si>
  <si>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</si>
  <si>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</si>
  <si>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</si>
  <si>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</si>
  <si>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</si>
  <si>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</si>
  <si>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</si>
  <si>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</si>
  <si>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</si>
  <si>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</si>
  <si>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</si>
  <si>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</si>
  <si>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</si>
  <si>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</si>
  <si>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</si>
  <si>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</si>
  <si>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</si>
  <si>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</si>
  <si>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</si>
  <si>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</si>
  <si>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</si>
  <si>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</si>
  <si>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</si>
  <si>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</si>
  <si>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</si>
  <si>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</si>
  <si>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</si>
  <si>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</si>
  <si>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</si>
  <si>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</si>
  <si>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</si>
  <si>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</si>
  <si>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</si>
  <si>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</si>
  <si>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</si>
  <si>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</si>
  <si>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</si>
  <si>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</si>
  <si>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</si>
  <si>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</si>
  <si>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</si>
  <si>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</si>
  <si>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</si>
  <si>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</si>
  <si>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</si>
  <si>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</si>
  <si>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</si>
  <si>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</si>
  <si>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</si>
  <si>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</si>
  <si>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</si>
  <si>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</si>
  <si>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</si>
  <si>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</si>
  <si>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</si>
  <si>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</si>
  <si>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</si>
  <si>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</si>
  <si>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</si>
  <si>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</si>
  <si>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</si>
  <si>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</si>
  <si>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</si>
  <si>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</si>
  <si>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</si>
  <si>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</si>
  <si>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</si>
  <si>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</si>
  <si>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</si>
  <si>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</si>
  <si>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</si>
  <si>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</si>
  <si>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</si>
  <si>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</si>
  <si>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</si>
  <si>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</si>
  <si>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</si>
  <si>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</si>
  <si>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</si>
  <si>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</si>
  <si>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</si>
  <si>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</si>
  <si>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</si>
  <si>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</si>
  <si>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</si>
  <si>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</si>
  <si>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</si>
  <si>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</si>
  <si>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</si>
  <si>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</si>
  <si>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</si>
  <si>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</si>
  <si>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</si>
  <si>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</si>
  <si>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</si>
  <si>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</si>
  <si>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</si>
  <si>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</si>
  <si>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</si>
  <si>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</si>
  <si>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</si>
  <si>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</si>
  <si>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</si>
  <si>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</si>
  <si>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</si>
  <si>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</si>
  <si>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</si>
  <si>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</si>
  <si>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</si>
  <si>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</si>
  <si>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</si>
  <si>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</si>
  <si>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</si>
  <si>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</si>
  <si>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</si>
  <si>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</si>
  <si>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</si>
  <si>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</si>
  <si>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</si>
  <si>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</si>
  <si>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</si>
  <si>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</si>
  <si>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</si>
  <si>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</si>
  <si>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</si>
  <si>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</si>
  <si>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</si>
  <si>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</si>
  <si>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</si>
  <si>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</si>
  <si>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</si>
  <si>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</si>
  <si>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</si>
  <si>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</si>
  <si>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</si>
  <si>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</si>
  <si>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</si>
  <si>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</si>
  <si>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</si>
  <si>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</si>
  <si>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</si>
  <si>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</si>
  <si>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</si>
  <si>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</si>
  <si>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</si>
  <si>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</si>
  <si>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</si>
  <si>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</si>
  <si>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</si>
  <si>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</si>
  <si>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</si>
  <si>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</si>
  <si>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</si>
  <si>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</si>
  <si>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</si>
  <si>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</si>
  <si>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</si>
  <si>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</si>
  <si>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</si>
  <si>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</si>
  <si>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</si>
  <si>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</si>
  <si>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</si>
  <si>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</si>
  <si>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</si>
  <si>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</si>
  <si>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</si>
  <si>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</si>
  <si>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</si>
  <si>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</si>
  <si>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</si>
  <si>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</si>
  <si>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</si>
  <si>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</si>
  <si>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</si>
  <si>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</si>
  <si>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</si>
  <si>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</si>
  <si>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</si>
  <si>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</si>
  <si>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</si>
  <si>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</si>
  <si>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</si>
  <si>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</si>
  <si>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</si>
  <si>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</si>
  <si>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</si>
  <si>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</si>
  <si>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</si>
  <si>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</si>
  <si>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</si>
  <si>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</si>
  <si>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</si>
  <si>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</si>
  <si>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</si>
  <si>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</si>
  <si>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</si>
  <si>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</si>
  <si>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</si>
  <si>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</si>
  <si>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</si>
  <si>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</si>
  <si>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</si>
  <si>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</si>
  <si>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</si>
  <si>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</si>
  <si>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</si>
  <si>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</si>
  <si>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</si>
  <si>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</si>
  <si>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</si>
  <si>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</si>
  <si>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</si>
  <si>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</si>
  <si>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</si>
  <si>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</si>
  <si>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</si>
  <si>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</si>
  <si>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</si>
  <si>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</si>
  <si>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</si>
  <si>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</si>
  <si>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</si>
  <si>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</si>
  <si>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</si>
  <si>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</si>
  <si>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</si>
  <si>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</si>
  <si>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</si>
  <si>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</si>
  <si>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</si>
  <si>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</si>
  <si>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</si>
  <si>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</si>
  <si>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</si>
  <si>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</si>
  <si>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</si>
  <si>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</si>
  <si>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</si>
  <si>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</si>
  <si>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</si>
  <si>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</si>
  <si>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</si>
  <si>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</si>
  <si>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</si>
  <si>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</si>
  <si>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</si>
  <si>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</si>
  <si>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</si>
  <si>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</si>
  <si>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</si>
  <si>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</si>
  <si>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</si>
  <si>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</si>
  <si>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</si>
  <si>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</si>
  <si>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</si>
  <si>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</si>
  <si>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</si>
  <si>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</si>
  <si>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</si>
  <si>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</si>
  <si>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</si>
  <si>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</si>
  <si>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</si>
  <si>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</si>
  <si>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</si>
  <si>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</si>
  <si>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</si>
  <si>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</si>
  <si>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</si>
  <si>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</si>
  <si>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</si>
  <si>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</si>
  <si>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</si>
  <si>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</si>
  <si>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</si>
  <si>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</si>
  <si>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</si>
  <si>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</si>
  <si>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</si>
  <si>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</si>
  <si>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</si>
  <si>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</si>
  <si>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</si>
  <si>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</si>
  <si>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</si>
  <si>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</si>
  <si>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</si>
  <si>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</si>
  <si>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</si>
  <si>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</si>
  <si>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</si>
  <si>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</si>
  <si>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</si>
  <si>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</si>
  <si>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</si>
  <si>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</si>
  <si>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</si>
  <si>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</si>
  <si>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</si>
  <si>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</si>
  <si>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</si>
  <si>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</si>
  <si>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</si>
  <si>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</si>
  <si>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</si>
  <si>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</si>
  <si>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</si>
  <si>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</si>
  <si>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</si>
  <si>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</si>
  <si>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</si>
  <si>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</si>
  <si>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</si>
  <si>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</si>
  <si>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</si>
  <si>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</si>
  <si>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</si>
  <si>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</si>
  <si>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</si>
  <si>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</si>
  <si>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</si>
  <si>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</si>
  <si>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</si>
  <si>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</si>
  <si>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</si>
  <si>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</si>
  <si>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</si>
  <si>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</si>
  <si>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</si>
  <si>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</si>
  <si>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</si>
  <si>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</si>
  <si>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</si>
  <si>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</si>
  <si>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</si>
  <si>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</si>
  <si>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</si>
  <si>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</si>
  <si>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</si>
  <si>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</si>
  <si>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</si>
  <si>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</si>
  <si>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</si>
  <si>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</si>
  <si>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</si>
  <si>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</si>
  <si>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</si>
  <si>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</si>
  <si>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</si>
  <si>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</si>
  <si>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</si>
  <si>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</si>
  <si>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</si>
  <si>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</si>
  <si>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</si>
  <si>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</si>
  <si>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</si>
  <si>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</si>
  <si>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</si>
  <si>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</si>
  <si>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</si>
  <si>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</si>
  <si>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</si>
  <si>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</si>
  <si>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</si>
  <si>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</si>
  <si>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</si>
  <si>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</si>
  <si>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</si>
  <si>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</si>
  <si>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</si>
  <si>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</si>
  <si>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</si>
  <si>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</si>
  <si>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</si>
  <si>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</si>
  <si>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</si>
  <si>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</si>
  <si>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</si>
  <si>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</si>
  <si>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</si>
  <si>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</si>
  <si>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</si>
  <si>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</si>
  <si>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</si>
  <si>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</si>
  <si>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</si>
  <si>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</si>
  <si>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</si>
  <si>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</si>
  <si>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</si>
  <si>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</si>
  <si>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</si>
  <si>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</si>
  <si>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</si>
  <si>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</si>
  <si>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</si>
  <si>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</si>
  <si>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</si>
  <si>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</si>
  <si>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</si>
  <si>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</si>
  <si>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</si>
  <si>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</si>
  <si>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</si>
  <si>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</si>
  <si>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</si>
  <si>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</si>
  <si>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</si>
  <si>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</si>
  <si>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</si>
  <si>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</si>
  <si>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</si>
  <si>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</si>
  <si>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</si>
  <si>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</si>
  <si>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</si>
  <si>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</si>
  <si>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</si>
  <si>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</si>
  <si>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</si>
  <si>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</si>
  <si>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</si>
  <si>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</si>
  <si>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</si>
  <si>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</si>
  <si>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</si>
  <si>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</si>
  <si>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</si>
  <si>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</si>
  <si>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</si>
  <si>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</si>
  <si>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</si>
  <si>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</si>
  <si>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</si>
  <si>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</si>
  <si>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</si>
  <si>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</si>
  <si>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</si>
  <si>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</si>
  <si>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</si>
  <si>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</si>
  <si>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</si>
  <si>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</si>
  <si>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</si>
  <si>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</si>
  <si>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</si>
  <si>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</si>
  <si>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</si>
  <si>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</si>
  <si>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</si>
  <si>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</si>
  <si>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</si>
  <si>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</si>
  <si>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</si>
  <si>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</si>
  <si>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</si>
  <si>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</si>
  <si>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</si>
  <si>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</si>
  <si>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</si>
  <si>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</si>
  <si>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</si>
  <si>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</si>
  <si>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</si>
  <si>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</si>
  <si>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</si>
  <si>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</si>
  <si>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</si>
  <si>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</si>
  <si>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</si>
  <si>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</si>
  <si>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</si>
  <si>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</si>
  <si>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</si>
  <si>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</si>
  <si>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</si>
  <si>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</si>
  <si>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</si>
  <si>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</si>
  <si>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</si>
  <si>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</si>
  <si>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</si>
  <si>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</si>
  <si>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</si>
  <si>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</si>
  <si>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</si>
  <si>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</si>
  <si>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</si>
  <si>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</si>
  <si>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</si>
  <si>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</si>
  <si>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</si>
  <si>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</si>
  <si>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</si>
  <si>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</si>
  <si>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</si>
  <si>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</si>
  <si>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</si>
  <si>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</si>
  <si>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</si>
  <si>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</si>
  <si>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</si>
  <si>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</si>
  <si>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</si>
  <si>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</si>
  <si>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</si>
  <si>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</si>
  <si>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</si>
  <si>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</si>
  <si>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</si>
  <si>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</si>
  <si>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</si>
  <si>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</si>
  <si>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</si>
  <si>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</si>
  <si>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</si>
  <si>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</si>
  <si>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</si>
  <si>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</si>
  <si>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</si>
  <si>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</si>
  <si>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</si>
  <si>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</si>
  <si>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</si>
  <si>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</si>
  <si>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</si>
  <si>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</si>
  <si>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</si>
  <si>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</si>
  <si>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</si>
  <si>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</si>
  <si>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</si>
  <si>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</si>
  <si>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</si>
  <si>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</si>
  <si>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</si>
  <si>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</si>
  <si>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</si>
  <si>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</si>
  <si>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</si>
  <si>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</si>
  <si>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</si>
  <si>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</si>
  <si>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</si>
  <si>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</si>
  <si>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</si>
  <si>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</si>
  <si>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</si>
  <si>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</si>
  <si>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</si>
  <si>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</si>
  <si>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</si>
  <si>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</si>
  <si>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</si>
  <si>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</si>
  <si>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</si>
  <si>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</si>
  <si>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</si>
  <si>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</si>
  <si>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</si>
  <si>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</si>
  <si>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</si>
  <si>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</si>
  <si>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</si>
  <si>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</si>
  <si>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</si>
  <si>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</si>
  <si>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</si>
  <si>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</si>
  <si>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</si>
  <si>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</si>
  <si>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</si>
  <si>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</si>
  <si>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</si>
  <si>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</si>
  <si>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</si>
  <si>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</si>
  <si>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</si>
  <si>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</si>
  <si>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</si>
  <si>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</si>
  <si>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</si>
  <si>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</si>
  <si>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</si>
  <si>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</si>
  <si>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</si>
  <si>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</si>
  <si>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</si>
  <si>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</si>
  <si>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</si>
  <si>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</si>
  <si>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</si>
  <si>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</si>
  <si>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</si>
  <si>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</si>
  <si>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</si>
  <si>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</si>
  <si>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</si>
  <si>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</si>
  <si>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</si>
  <si>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</si>
  <si>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</si>
  <si>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</si>
  <si>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</si>
  <si>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</si>
  <si>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</si>
  <si>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</si>
  <si>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</si>
  <si>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</si>
  <si>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</si>
  <si>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</si>
  <si>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</si>
  <si>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</si>
  <si>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</si>
  <si>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</si>
  <si>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</si>
  <si>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</si>
  <si>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</si>
  <si>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</si>
  <si>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</si>
  <si>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</si>
  <si>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</si>
  <si>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</si>
  <si>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</si>
  <si>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</si>
  <si>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</si>
  <si>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</si>
  <si>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</si>
  <si>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</si>
  <si>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</si>
  <si>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</si>
  <si>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</si>
  <si>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</si>
  <si>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</si>
  <si>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</si>
  <si>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</si>
  <si>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</si>
  <si>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</si>
  <si>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</si>
  <si>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</si>
  <si>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</si>
  <si>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</si>
  <si>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</si>
  <si>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</si>
  <si>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</si>
  <si>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</si>
  <si>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</si>
  <si>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</si>
  <si>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</si>
  <si>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</si>
  <si>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</si>
  <si>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</si>
  <si>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</si>
  <si>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</si>
  <si>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</si>
  <si>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</si>
  <si>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</si>
  <si>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</si>
  <si>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</si>
  <si>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</si>
  <si>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</si>
  <si>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</si>
  <si>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</si>
  <si>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</si>
  <si>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</si>
  <si>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</si>
  <si>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</si>
  <si>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</si>
  <si>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</si>
  <si>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</si>
  <si>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</si>
  <si>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</si>
  <si>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</si>
  <si>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</si>
  <si>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</si>
  <si>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</si>
  <si>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</si>
  <si>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</si>
  <si>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</si>
  <si>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</si>
  <si>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</si>
  <si>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</si>
  <si>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</si>
  <si>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</si>
  <si>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</si>
  <si>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</si>
  <si>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</si>
  <si>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</si>
  <si>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</si>
  <si>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</si>
  <si>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</si>
  <si>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</si>
  <si>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</si>
  <si>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</si>
  <si>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</si>
  <si>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</si>
  <si>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</si>
  <si>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</si>
  <si>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</si>
  <si>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</si>
  <si>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</si>
  <si>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</si>
  <si>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</si>
  <si>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</si>
  <si>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</si>
  <si>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</si>
  <si>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</si>
  <si>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</si>
  <si>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</si>
  <si>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</si>
  <si>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</si>
  <si>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</si>
  <si>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</si>
  <si>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</si>
  <si>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</si>
  <si>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</si>
  <si>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</si>
  <si>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</si>
  <si>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</si>
  <si>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</si>
  <si>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</si>
  <si>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</si>
  <si>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</si>
  <si>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</si>
  <si>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</si>
  <si>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</si>
  <si>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</si>
  <si>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</si>
  <si>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</si>
  <si>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</si>
  <si>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</si>
  <si>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</si>
  <si>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</si>
  <si>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</si>
  <si>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</si>
  <si>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</si>
  <si>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</si>
  <si>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</si>
  <si>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</si>
  <si>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</si>
  <si>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</si>
  <si>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</si>
  <si>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</si>
  <si>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</si>
  <si>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</si>
  <si>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</si>
  <si>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</si>
  <si>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</si>
  <si>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</si>
  <si>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</si>
  <si>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</si>
  <si>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</si>
  <si>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</si>
  <si>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</si>
  <si>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</si>
  <si>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</si>
  <si>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</si>
  <si>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</si>
  <si>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</si>
  <si>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</si>
  <si>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</si>
  <si>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</si>
  <si>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</si>
  <si>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</si>
  <si>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</si>
  <si>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</si>
  <si>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</si>
  <si>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</si>
  <si>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</si>
  <si>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</si>
  <si>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</si>
  <si>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</si>
  <si>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</si>
  <si>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</si>
  <si>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</si>
  <si>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</si>
  <si>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</si>
  <si>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</si>
  <si>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</si>
  <si>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</si>
  <si>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</si>
  <si>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</si>
  <si>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</si>
  <si>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</si>
  <si>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</si>
  <si>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</si>
  <si>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</si>
  <si>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</si>
  <si>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</si>
  <si>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</si>
  <si>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</si>
  <si>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</si>
  <si>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</si>
  <si>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</si>
  <si>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</si>
  <si>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</si>
  <si>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</si>
  <si>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</si>
  <si>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</si>
  <si>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</si>
  <si>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</si>
  <si>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</si>
  <si>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</si>
  <si>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</si>
  <si>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</si>
  <si>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</si>
  <si>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</si>
  <si>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</si>
  <si>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</si>
  <si>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</si>
  <si>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</si>
  <si>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</si>
  <si>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</si>
  <si>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</si>
  <si>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</si>
  <si>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</si>
  <si>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</si>
  <si>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</si>
  <si>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</si>
  <si>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</si>
  <si>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</si>
  <si>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</si>
  <si>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</si>
  <si>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</si>
  <si>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</si>
  <si>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</si>
  <si>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</si>
  <si>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</si>
  <si>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</si>
  <si>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</si>
  <si>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</si>
  <si>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</si>
  <si>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</si>
  <si>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</si>
  <si>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</si>
  <si>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</si>
  <si>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</si>
  <si>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</si>
  <si>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</si>
  <si>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</si>
  <si>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</si>
  <si>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</si>
  <si>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</si>
  <si>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</si>
  <si>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</si>
  <si>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</si>
  <si>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</si>
  <si>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</si>
  <si>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</si>
  <si>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</si>
  <si>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</si>
  <si>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</si>
  <si>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</si>
  <si>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</si>
  <si>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</si>
  <si>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</si>
  <si>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</si>
  <si>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</si>
  <si>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</si>
  <si>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</si>
  <si>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</si>
  <si>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</si>
  <si>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</si>
  <si>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</si>
  <si>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</si>
  <si>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</si>
  <si>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</si>
  <si>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</si>
  <si>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</si>
  <si>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</si>
  <si>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</si>
  <si>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</si>
  <si>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</si>
  <si>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</si>
  <si>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</si>
  <si>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</si>
  <si>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</si>
  <si>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</si>
  <si>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</si>
  <si>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</si>
  <si>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</si>
  <si>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</si>
  <si>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</si>
  <si>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</si>
  <si>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</si>
  <si>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</si>
  <si>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</si>
  <si>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</si>
  <si>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</si>
  <si>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</si>
  <si>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</si>
  <si>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</si>
  <si>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</si>
  <si>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</si>
  <si>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</si>
  <si>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</si>
  <si>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</si>
  <si>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</si>
  <si>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</si>
  <si>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</si>
  <si>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</si>
  <si>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</si>
  <si>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</si>
  <si>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</si>
  <si>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</si>
  <si>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</si>
  <si>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</si>
  <si>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</si>
  <si>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</si>
  <si>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</si>
  <si>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</si>
  <si>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</si>
  <si>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</si>
  <si>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</si>
  <si>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</si>
  <si>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</si>
  <si>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</si>
  <si>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</si>
  <si>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</si>
  <si>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</si>
  <si>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</si>
  <si>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</si>
  <si>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</si>
  <si>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</si>
  <si>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</si>
  <si>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</si>
  <si>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</si>
  <si>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</si>
  <si>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</si>
  <si>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</si>
  <si>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</si>
  <si>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</si>
  <si>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</si>
  <si>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</si>
  <si>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</si>
  <si>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</si>
  <si>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</si>
  <si>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</si>
  <si>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</si>
  <si>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</si>
  <si>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</si>
  <si>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</si>
  <si>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</si>
  <si>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</si>
  <si>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</si>
  <si>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</si>
  <si>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</si>
  <si>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</si>
  <si>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</si>
  <si>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</si>
  <si>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</si>
  <si>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</si>
  <si>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</si>
  <si>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</si>
  <si>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</si>
  <si>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</si>
  <si>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</si>
  <si>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</si>
  <si>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</si>
  <si>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</si>
  <si>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</si>
  <si>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</si>
  <si>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</si>
  <si>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</si>
  <si>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</si>
  <si>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</si>
  <si>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</si>
  <si>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</si>
  <si>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</si>
  <si>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</si>
  <si>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</si>
  <si>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</si>
  <si>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</si>
  <si>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</si>
  <si>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</si>
  <si>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</si>
  <si>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</si>
  <si>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</si>
  <si>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</si>
  <si>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</si>
  <si>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</si>
  <si>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</si>
  <si>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</si>
  <si>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</si>
  <si>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</si>
  <si>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</si>
  <si>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</si>
  <si>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</si>
  <si>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</si>
  <si>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</si>
  <si>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</si>
  <si>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</si>
  <si>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</si>
  <si>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</si>
  <si>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</si>
  <si>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</si>
  <si>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</si>
  <si>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</si>
  <si>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</si>
  <si>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</si>
  <si>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</si>
  <si>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</si>
  <si>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</si>
  <si>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</si>
  <si>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</si>
  <si>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</si>
  <si>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</si>
  <si>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</si>
  <si>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</si>
  <si>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</si>
  <si>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</si>
  <si>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</si>
  <si>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</si>
  <si>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</si>
  <si>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</si>
  <si>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</si>
  <si>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</si>
  <si>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</si>
  <si>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</si>
  <si>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</si>
  <si>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</si>
  <si>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</si>
  <si>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</si>
  <si>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</si>
  <si>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</si>
  <si>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</si>
  <si>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</si>
  <si>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</si>
  <si>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</si>
  <si>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</si>
  <si>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</si>
  <si>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</si>
  <si>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</si>
  <si>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</si>
  <si>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</si>
  <si>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</si>
  <si>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</si>
  <si>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</si>
  <si>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</si>
  <si>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</si>
  <si>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</si>
  <si>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</si>
  <si>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</si>
  <si>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</si>
  <si>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</si>
  <si>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</si>
  <si>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</si>
  <si>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</si>
  <si>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</si>
  <si>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</si>
  <si>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</si>
  <si>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</si>
  <si>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</si>
  <si>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</si>
  <si>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</si>
  <si>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</si>
  <si>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</si>
  <si>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</si>
  <si>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</si>
  <si>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</si>
  <si>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</si>
  <si>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</si>
  <si>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</si>
  <si>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</si>
  <si>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</si>
  <si>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</si>
  <si>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</si>
  <si>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</si>
  <si>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</si>
  <si>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</si>
  <si>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</si>
  <si>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</si>
  <si>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</si>
  <si>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</si>
  <si>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</si>
  <si>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</si>
  <si>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</si>
  <si>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</si>
  <si>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</si>
  <si>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</si>
  <si>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</si>
  <si>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</si>
  <si>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</si>
  <si>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</si>
  <si>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</si>
  <si>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</si>
  <si>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</si>
  <si>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</si>
  <si>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</si>
  <si>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</si>
  <si>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</si>
  <si>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</si>
  <si>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</si>
  <si>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</si>
  <si>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</si>
  <si>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</si>
  <si>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</si>
  <si>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</si>
  <si>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</si>
  <si>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</si>
  <si>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</si>
  <si>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</si>
  <si>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</si>
  <si>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</si>
  <si>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</si>
  <si>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</si>
  <si>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</si>
  <si>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</si>
  <si>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</si>
  <si>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</si>
  <si>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</si>
  <si>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</si>
  <si>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</si>
  <si>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</si>
  <si>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</si>
  <si>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</si>
  <si>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</si>
  <si>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</si>
  <si>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</si>
  <si>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</si>
  <si>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</si>
  <si>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</si>
  <si>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</si>
  <si>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</si>
  <si>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</si>
  <si>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</si>
  <si>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</si>
  <si>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</si>
  <si>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</si>
  <si>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</si>
  <si>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</si>
  <si>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</si>
  <si>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</si>
  <si>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</si>
  <si>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</si>
  <si>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</si>
  <si>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</si>
  <si>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</si>
  <si>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</si>
  <si>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</si>
  <si>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</si>
  <si>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</si>
  <si>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</si>
  <si>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</si>
  <si>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</si>
  <si>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</si>
  <si>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</si>
  <si>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</si>
  <si>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</si>
  <si>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</si>
  <si>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</si>
  <si>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</si>
  <si>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</si>
  <si>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</si>
  <si>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</si>
  <si>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</si>
  <si>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</si>
  <si>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</si>
  <si>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</si>
  <si>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</si>
  <si>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</si>
  <si>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</si>
  <si>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</si>
  <si>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</si>
  <si>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</si>
  <si>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</si>
  <si>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</si>
  <si>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</si>
  <si>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</si>
  <si>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</si>
  <si>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</si>
  <si>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</si>
  <si>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</si>
  <si>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</si>
  <si>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</si>
  <si>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</si>
  <si>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</si>
  <si>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</si>
  <si>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</si>
  <si>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</si>
  <si>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</si>
  <si>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</si>
  <si>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</si>
  <si>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</si>
  <si>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</si>
  <si>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</si>
  <si>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</si>
  <si>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</si>
  <si>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</si>
  <si>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</si>
  <si>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</si>
  <si>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</si>
  <si>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</si>
  <si>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</si>
  <si>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</si>
  <si>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</si>
  <si>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</si>
  <si>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</si>
  <si>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</si>
  <si>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</si>
  <si>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</si>
  <si>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</si>
  <si>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</si>
  <si>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</si>
  <si>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</si>
  <si>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</si>
  <si>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</si>
  <si>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</si>
  <si>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</si>
  <si>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</si>
  <si>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</si>
  <si>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</si>
  <si>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</si>
  <si>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</si>
  <si>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</si>
  <si>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</si>
  <si>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</si>
  <si>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</si>
  <si>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</si>
  <si>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</si>
  <si>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</si>
  <si>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</si>
  <si>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</si>
  <si>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</si>
  <si>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</si>
  <si>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</si>
  <si>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</si>
  <si>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</si>
  <si>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</si>
  <si>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</si>
  <si>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</si>
  <si>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</si>
  <si>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</si>
  <si>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</si>
  <si>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</si>
  <si>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</si>
  <si>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</si>
  <si>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</si>
  <si>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</si>
  <si>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</si>
  <si>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</si>
  <si>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</si>
  <si>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</si>
  <si>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</si>
  <si>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</si>
  <si>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</si>
  <si>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</si>
  <si>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</si>
  <si>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</si>
  <si>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</si>
  <si>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</si>
  <si>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</si>
  <si>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</si>
  <si>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</si>
  <si>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</si>
  <si>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</si>
  <si>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</si>
  <si>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</si>
  <si>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</si>
  <si>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</si>
  <si>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</si>
  <si>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</si>
  <si>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</si>
  <si>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</si>
  <si>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</si>
  <si>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</si>
  <si>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</si>
  <si>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</si>
  <si>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</si>
  <si>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</si>
  <si>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</si>
  <si>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</si>
  <si>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</si>
  <si>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</si>
  <si>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</si>
  <si>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</si>
  <si>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</si>
  <si>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</si>
  <si>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</si>
  <si>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</si>
  <si>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</si>
  <si>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</si>
  <si>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</si>
  <si>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</si>
  <si>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</si>
  <si>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</si>
  <si>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</si>
  <si>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</si>
  <si>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</si>
  <si>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</si>
  <si>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</si>
  <si>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</si>
  <si>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</si>
  <si>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</si>
  <si>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</si>
  <si>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</si>
  <si>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</si>
  <si>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</si>
  <si>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</si>
  <si>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</si>
  <si>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</si>
  <si>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</si>
  <si>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</si>
  <si>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</si>
  <si>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</si>
  <si>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</si>
  <si>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</si>
  <si>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</si>
  <si>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</si>
  <si>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</si>
  <si>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</si>
  <si>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</si>
  <si>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</si>
  <si>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</si>
  <si>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</si>
  <si>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</si>
  <si>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</si>
  <si>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</si>
  <si>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</si>
  <si>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</si>
  <si>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</si>
  <si>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</si>
  <si>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</si>
  <si>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</si>
  <si>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</si>
  <si>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</si>
  <si>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</si>
  <si>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</si>
  <si>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</si>
  <si>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</si>
  <si>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</si>
  <si>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</si>
  <si>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</si>
  <si>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</si>
  <si>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</si>
  <si>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</si>
  <si>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</si>
  <si>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</si>
  <si>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</si>
  <si>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</si>
  <si>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</si>
  <si>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</si>
  <si>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</si>
  <si>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</si>
  <si>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</si>
  <si>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</si>
  <si>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</si>
  <si>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</si>
  <si>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</si>
  <si>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</si>
  <si>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</si>
  <si>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</si>
  <si>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</si>
  <si>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</si>
  <si>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</si>
  <si>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</si>
  <si>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</si>
  <si>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</si>
  <si>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</si>
  <si>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</si>
  <si>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</si>
  <si>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</si>
  <si>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</si>
  <si>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</si>
  <si>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</si>
  <si>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</si>
  <si>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</si>
  <si>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</si>
  <si>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</si>
  <si>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</si>
  <si>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</si>
  <si>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</si>
  <si>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</si>
  <si>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</si>
  <si>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</si>
  <si>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</si>
  <si>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</si>
  <si>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</si>
  <si>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</si>
  <si>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</si>
  <si>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</si>
  <si>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</si>
  <si>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</si>
  <si>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</si>
  <si>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</si>
  <si>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</si>
  <si>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</si>
  <si>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</si>
  <si>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</si>
  <si>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</si>
  <si>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</si>
  <si>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</si>
  <si>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</si>
  <si>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</si>
  <si>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</si>
  <si>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</si>
  <si>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</si>
  <si>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</si>
  <si>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</si>
  <si>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</si>
  <si>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</si>
  <si>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</si>
  <si>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</si>
  <si>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</si>
  <si>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</si>
  <si>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</si>
  <si>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</si>
  <si>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</si>
  <si>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</si>
  <si>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</si>
  <si>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</si>
  <si>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</si>
  <si>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</si>
  <si>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</si>
  <si>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</si>
  <si>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</si>
  <si>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</si>
  <si>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</si>
  <si>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</si>
  <si>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</si>
  <si>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</si>
  <si>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</si>
  <si>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</si>
  <si>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</si>
  <si>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</si>
  <si>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</si>
  <si>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</si>
  <si>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</si>
  <si>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</si>
  <si>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</si>
  <si>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</si>
  <si>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</si>
  <si>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</si>
  <si>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</si>
  <si>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</si>
  <si>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</si>
  <si>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</si>
  <si>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</si>
  <si>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</si>
  <si>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</si>
  <si>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</si>
  <si>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</si>
  <si>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</si>
  <si>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</si>
  <si>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</si>
  <si>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</si>
  <si>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</si>
  <si>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</si>
  <si>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</si>
  <si>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</si>
  <si>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</si>
  <si>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</si>
  <si>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</si>
  <si>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</si>
  <si>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</si>
  <si>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</si>
  <si>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</si>
  <si>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</si>
  <si>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</si>
  <si>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</si>
  <si>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</si>
  <si>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</si>
  <si>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</si>
  <si>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</si>
  <si>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</si>
  <si>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</si>
  <si>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</si>
  <si>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</si>
  <si>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</si>
  <si>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</si>
  <si>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</si>
  <si>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</si>
  <si>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</si>
  <si>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</si>
  <si>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</si>
  <si>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</si>
  <si>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</si>
  <si>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</si>
  <si>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</si>
  <si>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</si>
  <si>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</si>
  <si>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</si>
  <si>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</si>
  <si>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</si>
  <si>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</si>
  <si>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</si>
  <si>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</si>
  <si>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</si>
  <si>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</si>
  <si>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</si>
  <si>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</si>
  <si>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</si>
  <si>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</si>
  <si>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</si>
  <si>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</si>
  <si>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</si>
  <si>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</si>
  <si>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</si>
  <si>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</si>
  <si>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</si>
  <si>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</si>
  <si>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</si>
  <si>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</si>
  <si>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</si>
  <si>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</si>
  <si>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</si>
  <si>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</si>
  <si>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</si>
  <si>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</si>
  <si>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</si>
  <si>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</si>
  <si>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</si>
  <si>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</si>
  <si>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</si>
  <si>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</si>
  <si>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</si>
  <si>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</si>
  <si>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</si>
  <si>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</si>
  <si>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</si>
  <si>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</si>
  <si>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</si>
  <si>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</si>
  <si>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</si>
  <si>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</si>
  <si>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</si>
  <si>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</si>
  <si>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</si>
  <si>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</si>
  <si>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</si>
  <si>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</si>
  <si>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</si>
  <si>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</si>
  <si>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</si>
  <si>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</si>
  <si>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</si>
  <si>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</si>
  <si>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</si>
  <si>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</si>
  <si>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</si>
  <si>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</si>
  <si>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</si>
  <si>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</si>
  <si>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</si>
  <si>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</si>
  <si>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</si>
  <si>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</si>
  <si>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</si>
  <si>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</si>
  <si>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</si>
  <si>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</si>
  <si>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</si>
  <si>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</si>
  <si>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</si>
  <si>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</si>
  <si>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</si>
  <si>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</si>
  <si>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</si>
  <si>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</si>
  <si>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</si>
  <si>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</si>
  <si>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</si>
  <si>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</si>
  <si>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</si>
  <si>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</si>
  <si>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</si>
  <si>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</si>
  <si>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</si>
  <si>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</si>
  <si>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</si>
  <si>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</si>
  <si>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</si>
  <si>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</si>
  <si>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</si>
  <si>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</si>
  <si>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</si>
  <si>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</si>
  <si>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</si>
  <si>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</si>
  <si>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</si>
  <si>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</si>
  <si>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</si>
  <si>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</si>
  <si>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</si>
  <si>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</si>
  <si>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</si>
  <si>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</si>
  <si>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</si>
  <si>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</si>
  <si>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</si>
  <si>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</si>
  <si>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</si>
  <si>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</si>
  <si>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</si>
  <si>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</si>
  <si>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</si>
  <si>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</si>
  <si>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</si>
  <si>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</si>
  <si>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</si>
  <si>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</si>
  <si>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</si>
  <si>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</si>
  <si>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</si>
  <si>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</si>
  <si>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</si>
  <si>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</si>
  <si>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</si>
  <si>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</si>
  <si>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</si>
  <si>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</si>
  <si>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</si>
  <si>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</si>
  <si>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</si>
  <si>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</si>
  <si>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</si>
  <si>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</si>
  <si>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</si>
  <si>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</si>
  <si>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</si>
  <si>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</si>
  <si>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</si>
  <si>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</si>
  <si>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</si>
  <si>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</si>
  <si>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</si>
  <si>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</si>
  <si>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</si>
  <si>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</si>
  <si>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</si>
  <si>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</si>
  <si>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</si>
  <si>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</si>
  <si>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</si>
  <si>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</si>
  <si>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</si>
  <si>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</si>
  <si>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</si>
  <si>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</si>
  <si>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</si>
  <si>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</si>
  <si>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</si>
  <si>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</si>
  <si>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</si>
  <si>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</si>
  <si>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</si>
  <si>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</si>
  <si>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</si>
  <si>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</si>
  <si>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</si>
  <si>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</si>
  <si>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</si>
  <si>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</si>
  <si>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</si>
  <si>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</si>
  <si>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</si>
  <si>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</si>
  <si>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</si>
  <si>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</si>
  <si>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</si>
  <si>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</si>
  <si>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</si>
  <si>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</si>
  <si>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</si>
  <si>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</si>
  <si>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</si>
  <si>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</si>
  <si>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</si>
  <si>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</si>
  <si>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</si>
  <si>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</si>
  <si>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</si>
  <si>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</si>
  <si>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</si>
  <si>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</si>
  <si>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</si>
  <si>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</si>
  <si>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</si>
  <si>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</si>
  <si>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</si>
  <si>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</si>
  <si>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</si>
  <si>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</si>
  <si>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</si>
  <si>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</si>
  <si>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</si>
  <si>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</si>
  <si>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</si>
  <si>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</si>
  <si>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</si>
  <si>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</si>
  <si>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</si>
  <si>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</si>
  <si>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</si>
  <si>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</si>
  <si>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</si>
  <si>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</si>
  <si>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</si>
  <si>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</si>
  <si>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</si>
  <si>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</si>
  <si>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</si>
  <si>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</si>
  <si>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</si>
  <si>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</si>
  <si>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</si>
  <si>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</si>
  <si>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</si>
  <si>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</si>
  <si>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</si>
  <si>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</si>
  <si>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</si>
  <si>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</si>
  <si>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</si>
  <si>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</si>
  <si>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</si>
  <si>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</si>
  <si>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</si>
  <si>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</si>
  <si>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</si>
  <si>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</si>
  <si>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</si>
  <si>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</si>
  <si>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</si>
  <si>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</si>
  <si>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</si>
  <si>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</si>
  <si>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</si>
  <si>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</si>
  <si>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</si>
  <si>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</si>
  <si>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</si>
  <si>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</si>
  <si>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</si>
  <si>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</si>
  <si>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</si>
  <si>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</si>
  <si>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</si>
  <si>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</si>
  <si>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</si>
  <si>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</si>
  <si>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</si>
  <si>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</si>
  <si>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</si>
  <si>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</si>
  <si>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</si>
  <si>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</si>
  <si>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</si>
  <si>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</si>
  <si>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</si>
  <si>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</si>
  <si>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</si>
  <si>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</si>
  <si>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</si>
  <si>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</si>
  <si>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</si>
  <si>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</si>
  <si>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</si>
  <si>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</si>
  <si>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</si>
  <si>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</si>
  <si>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</si>
  <si>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</si>
  <si>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</si>
  <si>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</si>
  <si>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</si>
  <si>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</si>
  <si>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</si>
  <si>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</si>
  <si>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</si>
  <si>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</si>
  <si>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</si>
  <si>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</si>
  <si>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</si>
  <si>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</si>
  <si>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</si>
  <si>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</si>
  <si>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</si>
  <si>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</si>
  <si>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</si>
  <si>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</si>
  <si>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</si>
  <si>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</si>
  <si>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</si>
  <si>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</si>
  <si>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</si>
  <si>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</si>
  <si>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</si>
  <si>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</si>
  <si>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</si>
  <si>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</si>
  <si>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</si>
  <si>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</si>
  <si>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</si>
  <si>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</si>
  <si>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</si>
  <si>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</si>
  <si>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</si>
  <si>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</si>
  <si>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</si>
  <si>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</si>
  <si>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</si>
  <si>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</si>
  <si>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</si>
  <si>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</si>
  <si>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</si>
  <si>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</si>
  <si>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</si>
  <si>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</si>
  <si>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</si>
  <si>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</si>
  <si>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</si>
  <si>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</si>
  <si>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</si>
  <si>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</si>
  <si>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</si>
  <si>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</si>
  <si>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</si>
  <si>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</si>
  <si>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</si>
  <si>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</si>
  <si>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</si>
  <si>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</si>
  <si>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</si>
  <si>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</si>
  <si>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</si>
  <si>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</si>
  <si>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</si>
  <si>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</si>
  <si>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</si>
  <si>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</si>
  <si>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</si>
  <si>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</si>
  <si>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</si>
  <si>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</si>
  <si>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</si>
  <si>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</si>
  <si>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</si>
  <si>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</si>
  <si>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</si>
  <si>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</si>
  <si>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</si>
  <si>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</si>
  <si>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</si>
  <si>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</si>
  <si>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</si>
  <si>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</si>
  <si>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</si>
  <si>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</si>
  <si>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</si>
  <si>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</si>
  <si>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</si>
  <si>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</si>
  <si>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</si>
  <si>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</si>
  <si>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</si>
  <si>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</si>
  <si>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</si>
  <si>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</si>
  <si>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</si>
  <si>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</si>
  <si>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</si>
  <si>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</si>
  <si>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</si>
  <si>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</si>
  <si>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</si>
  <si>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</si>
  <si>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</si>
  <si>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</si>
  <si>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</si>
  <si>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</si>
  <si>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</si>
  <si>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</si>
  <si>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</si>
  <si>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</si>
  <si>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</si>
  <si>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</si>
  <si>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</si>
  <si>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</si>
  <si>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</si>
  <si>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</si>
  <si>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</si>
  <si>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</si>
  <si>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</si>
  <si>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</si>
  <si>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</si>
  <si>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</si>
  <si>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</si>
  <si>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</si>
  <si>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</si>
  <si>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</si>
  <si>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</si>
  <si>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</si>
  <si>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</si>
  <si>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</si>
  <si>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</si>
  <si>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</si>
  <si>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</si>
  <si>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</si>
  <si>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</si>
  <si>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</si>
  <si>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</si>
  <si>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</si>
  <si>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</si>
  <si>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</si>
  <si>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</si>
  <si>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</si>
  <si>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</si>
  <si>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</si>
  <si>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</si>
  <si>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</si>
  <si>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</si>
  <si>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</si>
  <si>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</si>
  <si>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</si>
  <si>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</si>
  <si>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</si>
  <si>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</si>
  <si>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</si>
  <si>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</si>
  <si>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</si>
  <si>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</si>
  <si>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</si>
  <si>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</si>
  <si>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</si>
  <si>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</si>
  <si>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</si>
  <si>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</si>
  <si>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</si>
  <si>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</si>
  <si>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</si>
  <si>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</si>
  <si>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</si>
  <si>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</si>
  <si>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</si>
  <si>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</si>
  <si>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</si>
  <si>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</si>
  <si>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</si>
  <si>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</si>
  <si>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</si>
  <si>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</si>
  <si>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</si>
  <si>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</si>
  <si>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</si>
  <si>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</si>
  <si>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</si>
  <si>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</si>
  <si>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</si>
  <si>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</si>
  <si>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</si>
  <si>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</si>
  <si>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</si>
  <si>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</si>
  <si>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</si>
  <si>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</si>
  <si>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</si>
  <si>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</si>
  <si>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</si>
  <si>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</si>
  <si>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</si>
  <si>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</si>
  <si>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</si>
  <si>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</si>
  <si>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</si>
  <si>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</si>
  <si>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</si>
  <si>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</si>
  <si>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</si>
  <si>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</si>
  <si>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</si>
  <si>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</si>
  <si>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</si>
  <si>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</si>
  <si>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</si>
  <si>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</si>
  <si>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</si>
  <si>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</si>
  <si>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</si>
  <si>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</si>
  <si>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</si>
  <si>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</si>
  <si>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</si>
  <si>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</si>
  <si>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</si>
  <si>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</si>
  <si>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</si>
  <si>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</si>
  <si>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</si>
  <si>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</si>
  <si>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</si>
  <si>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</si>
  <si>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</si>
  <si>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</si>
  <si>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</si>
  <si>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</si>
  <si>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</si>
  <si>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</si>
  <si>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</si>
  <si>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</si>
  <si>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</si>
  <si>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</si>
  <si>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</si>
  <si>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</si>
  <si>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</si>
  <si>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</si>
  <si>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</si>
  <si>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</si>
  <si>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</si>
  <si>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</si>
  <si>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</si>
  <si>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</si>
  <si>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</si>
  <si>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</si>
  <si>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</si>
  <si>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</si>
  <si>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</si>
  <si>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</si>
  <si>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</si>
  <si>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</si>
  <si>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</si>
  <si>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</si>
  <si>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</si>
  <si>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</si>
  <si>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</si>
  <si>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</si>
  <si>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</si>
  <si>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</si>
  <si>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</si>
  <si>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</si>
  <si>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</si>
  <si>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</si>
  <si>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</si>
  <si>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</si>
  <si>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</si>
  <si>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</si>
  <si>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</si>
  <si>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</si>
  <si>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</si>
  <si>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</si>
  <si>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</si>
  <si>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</si>
  <si>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</si>
  <si>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</si>
  <si>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</si>
  <si>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</si>
  <si>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</si>
  <si>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</si>
  <si>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</si>
  <si>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</si>
  <si>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</si>
  <si>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</si>
  <si>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</si>
  <si>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</si>
  <si>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</si>
  <si>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</si>
  <si>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</si>
  <si>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</si>
  <si>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</si>
  <si>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</si>
  <si>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</si>
  <si>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</si>
  <si>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</si>
  <si>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</si>
  <si>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</si>
  <si>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</si>
  <si>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</si>
  <si>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</si>
  <si>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</si>
  <si>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</si>
  <si>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</si>
  <si>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</si>
  <si>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</si>
  <si>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</si>
  <si>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</si>
  <si>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</si>
  <si>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</si>
  <si>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</si>
  <si>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</si>
  <si>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</si>
  <si>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</si>
  <si>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</si>
  <si>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</si>
  <si>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</si>
  <si>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</si>
  <si>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</si>
  <si>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</si>
  <si>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</si>
  <si>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</si>
  <si>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</si>
  <si>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</si>
  <si>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</si>
  <si>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</si>
  <si>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</si>
  <si>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</si>
  <si>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</si>
  <si>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</si>
  <si>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</si>
  <si>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</si>
  <si>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</si>
  <si>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</si>
  <si>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</si>
  <si>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</si>
  <si>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</si>
  <si>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</si>
  <si>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</si>
  <si>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</si>
  <si>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</si>
  <si>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</si>
  <si>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</si>
  <si>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</si>
  <si>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</si>
  <si>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</si>
  <si>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</si>
  <si>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</si>
  <si>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</si>
  <si>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</si>
  <si>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</si>
  <si>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</si>
  <si>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</si>
  <si>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</si>
  <si>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</si>
  <si>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</si>
  <si>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</si>
  <si>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</si>
  <si>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</si>
  <si>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</si>
  <si>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</si>
  <si>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</si>
  <si>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</si>
  <si>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</si>
  <si>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</si>
  <si>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</si>
  <si>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</si>
  <si>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</si>
  <si>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</si>
  <si>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</si>
  <si>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</si>
  <si>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</si>
  <si>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</si>
  <si>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</si>
  <si>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</si>
  <si>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</si>
  <si>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</si>
  <si>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</si>
  <si>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</si>
  <si>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</si>
  <si>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</si>
  <si>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</si>
  <si>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</si>
  <si>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</si>
  <si>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</si>
  <si>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</si>
  <si>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</si>
  <si>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</si>
  <si>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</si>
  <si>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</si>
  <si>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</si>
  <si>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</si>
  <si>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</si>
  <si>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</si>
  <si>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</si>
  <si>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</si>
  <si>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</si>
  <si>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</si>
  <si>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</si>
  <si>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</si>
  <si>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</si>
  <si>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</si>
  <si>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</si>
  <si>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</si>
  <si>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</si>
  <si>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</si>
  <si>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</si>
  <si>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</si>
  <si>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</si>
  <si>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</si>
  <si>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</si>
  <si>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</si>
  <si>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</si>
  <si>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</si>
  <si>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</si>
  <si>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</si>
  <si>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</si>
  <si>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</si>
  <si>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</si>
  <si>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</si>
  <si>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</si>
  <si>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</si>
  <si>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</si>
  <si>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</si>
  <si>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</si>
  <si>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</si>
  <si>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</si>
  <si>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</si>
  <si>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</si>
  <si>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</si>
  <si>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</si>
  <si>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</si>
  <si>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</si>
  <si>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</si>
  <si>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</si>
  <si>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</si>
  <si>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</si>
  <si>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</si>
  <si>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</si>
  <si>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</si>
  <si>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</si>
  <si>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</si>
  <si>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</si>
  <si>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</si>
  <si>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</si>
  <si>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</si>
  <si>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</si>
  <si>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</si>
  <si>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</si>
  <si>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</si>
  <si>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</si>
  <si>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</si>
  <si>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</si>
  <si>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</si>
  <si>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</si>
  <si>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</si>
  <si>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</si>
  <si>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</si>
  <si>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</si>
  <si>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</si>
  <si>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</si>
  <si>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</si>
  <si>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</si>
  <si>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</si>
  <si>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</si>
  <si>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</si>
  <si>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</si>
  <si>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</si>
  <si>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</si>
  <si>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</si>
  <si>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</si>
  <si>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</si>
  <si>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</si>
  <si>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</si>
  <si>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</si>
  <si>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</si>
  <si>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</si>
  <si>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</si>
  <si>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</si>
  <si>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</si>
  <si>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</si>
  <si>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</si>
  <si>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</si>
  <si>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</si>
  <si>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</si>
  <si>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</si>
  <si>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</si>
  <si>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</si>
  <si>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</si>
  <si>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</si>
  <si>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</si>
  <si>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</si>
  <si>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</si>
  <si>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</si>
  <si>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</si>
  <si>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</si>
  <si>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</si>
  <si>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</si>
  <si>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</si>
  <si>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</si>
  <si>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</si>
  <si>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</si>
  <si>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</si>
  <si>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</si>
  <si>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</si>
  <si>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</si>
  <si>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</si>
  <si>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</si>
  <si>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</si>
  <si>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</si>
  <si>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</si>
  <si>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</si>
  <si>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</si>
  <si>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</si>
  <si>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</si>
  <si>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</si>
  <si>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</si>
  <si>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</si>
  <si>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</si>
  <si>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</si>
  <si>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</si>
  <si>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</si>
  <si>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</si>
  <si>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</si>
  <si>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</si>
  <si>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</si>
  <si>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</si>
  <si>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</si>
  <si>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</si>
  <si>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</si>
  <si>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</si>
  <si>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</si>
  <si>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</si>
  <si>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</si>
  <si>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</si>
  <si>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</si>
  <si>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</si>
  <si>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</si>
  <si>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</si>
  <si>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</si>
  <si>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</si>
  <si>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</si>
  <si>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</si>
  <si>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</si>
  <si>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</si>
  <si>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</si>
  <si>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</si>
  <si>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</si>
  <si>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</si>
  <si>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</si>
  <si>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</si>
  <si>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</si>
  <si>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</si>
  <si>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</si>
  <si>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</si>
  <si>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</si>
  <si>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</si>
  <si>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</si>
  <si>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</si>
  <si>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</si>
  <si>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</si>
  <si>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</si>
  <si>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</si>
  <si>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</si>
  <si>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</si>
  <si>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</si>
  <si>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</si>
  <si>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</si>
  <si>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</si>
  <si>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</si>
  <si>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</si>
  <si>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</si>
  <si>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</si>
  <si>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</si>
  <si>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</si>
  <si>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</si>
  <si>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</si>
  <si>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</si>
  <si>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</si>
  <si>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</si>
  <si>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</si>
  <si>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</si>
  <si>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</si>
  <si>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</si>
  <si>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</si>
  <si>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</si>
  <si>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</si>
  <si>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</si>
  <si>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</si>
  <si>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</si>
  <si>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</si>
  <si>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</si>
  <si>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</si>
  <si>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</si>
  <si>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</si>
  <si>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</si>
  <si>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</si>
  <si>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</si>
  <si>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</si>
  <si>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</si>
  <si>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</si>
  <si>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</si>
  <si>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</si>
  <si>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</si>
  <si>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</si>
  <si>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</si>
  <si>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</si>
  <si>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</si>
  <si>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</si>
  <si>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</si>
  <si>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</si>
  <si>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</si>
  <si>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</si>
  <si>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</si>
  <si>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</si>
  <si>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</si>
  <si>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</si>
  <si>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</si>
  <si>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</si>
  <si>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</si>
  <si>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</si>
  <si>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</si>
  <si>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</si>
  <si>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</si>
  <si>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</si>
  <si>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</si>
  <si>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</si>
  <si>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</si>
  <si>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</si>
  <si>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</si>
  <si>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</si>
  <si>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</si>
  <si>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</si>
  <si>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</si>
  <si>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</si>
  <si>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</si>
  <si>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</si>
  <si>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</si>
  <si>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</si>
  <si>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</si>
  <si>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</si>
  <si>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</si>
  <si>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</si>
  <si>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</si>
  <si>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</si>
  <si>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</si>
  <si>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</si>
  <si>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</si>
  <si>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</si>
  <si>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</si>
  <si>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</si>
  <si>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</si>
  <si>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</si>
  <si>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</si>
  <si>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</si>
  <si>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</si>
  <si>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</si>
  <si>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</si>
  <si>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</si>
  <si>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</si>
  <si>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</si>
  <si>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</si>
  <si>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</si>
  <si>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</si>
  <si>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</si>
  <si>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</si>
  <si>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</si>
  <si>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</si>
  <si>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</si>
  <si>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</si>
  <si>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</si>
  <si>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</si>
  <si>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</si>
  <si>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</si>
  <si>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</si>
  <si>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</si>
  <si>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</si>
  <si>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</si>
  <si>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</si>
  <si>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</si>
  <si>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</si>
  <si>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</si>
  <si>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</si>
  <si>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</si>
  <si>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</si>
  <si>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</si>
  <si>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</si>
  <si>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</si>
  <si>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</si>
  <si>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</si>
  <si>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</si>
  <si>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</si>
  <si>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</si>
  <si>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</si>
  <si>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</si>
  <si>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</si>
  <si>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</si>
  <si>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</si>
  <si>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</si>
  <si>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</si>
  <si>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</si>
  <si>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</si>
  <si>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</si>
  <si>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</si>
  <si>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</si>
  <si>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</si>
  <si>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</si>
  <si>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</si>
  <si>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</si>
  <si>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</si>
  <si>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</si>
  <si>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</si>
  <si>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</si>
  <si>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</si>
  <si>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</si>
  <si>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</si>
  <si>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</si>
  <si>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</si>
  <si>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</si>
  <si>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</si>
  <si>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</si>
  <si>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</si>
  <si>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</si>
  <si>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</si>
  <si>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</si>
  <si>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</si>
  <si>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</si>
  <si>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</si>
  <si>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</si>
  <si>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</si>
  <si>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</si>
  <si>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</si>
  <si>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</si>
  <si>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</si>
  <si>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</si>
  <si>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</si>
  <si>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</si>
  <si>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</si>
  <si>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</si>
  <si>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</si>
  <si>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</si>
  <si>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</si>
  <si>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</si>
  <si>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</si>
  <si>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</si>
  <si>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</si>
  <si>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</si>
  <si>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</si>
  <si>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</si>
  <si>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</si>
  <si>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</si>
  <si>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</si>
  <si>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</si>
  <si>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</si>
  <si>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</si>
  <si>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</si>
  <si>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</si>
  <si>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</si>
  <si>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</si>
  <si>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</si>
  <si>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</si>
  <si>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</si>
  <si>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</si>
  <si>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</si>
  <si>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</si>
  <si>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</si>
  <si>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</si>
  <si>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</si>
  <si>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</si>
  <si>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</si>
  <si>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</si>
  <si>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</si>
  <si>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</si>
  <si>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</si>
  <si>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</si>
  <si>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</si>
  <si>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</si>
  <si>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</si>
  <si>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</si>
  <si>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</si>
  <si>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</si>
  <si>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</si>
  <si>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</si>
  <si>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</si>
  <si>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</si>
  <si>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</si>
  <si>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</si>
  <si>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</si>
  <si>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</si>
  <si>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</si>
  <si>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</si>
  <si>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</si>
  <si>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</si>
  <si>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</si>
  <si>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</si>
  <si>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</si>
  <si>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</si>
  <si>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</si>
  <si>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</si>
  <si>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</si>
  <si>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</si>
  <si>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</si>
  <si>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</si>
  <si>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</si>
  <si>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</si>
  <si>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</si>
  <si>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</si>
  <si>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</si>
  <si>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</si>
  <si>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</si>
  <si>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</si>
  <si>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</si>
  <si>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</si>
  <si>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</si>
  <si>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</si>
  <si>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</si>
  <si>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</si>
  <si>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</si>
  <si>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</si>
  <si>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</si>
  <si>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</si>
  <si>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</si>
  <si>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</si>
  <si>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</si>
  <si>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</si>
  <si>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</si>
  <si>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</si>
  <si>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</si>
  <si>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</si>
  <si>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</si>
  <si>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</si>
  <si>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</si>
  <si>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</si>
  <si>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</si>
  <si>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</si>
  <si>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</si>
  <si>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</si>
  <si>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</si>
  <si>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</si>
  <si>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</si>
  <si>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</si>
  <si>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</si>
  <si>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</si>
  <si>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</si>
  <si>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</si>
  <si>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</si>
  <si>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</si>
  <si>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</si>
  <si>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</si>
  <si>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</si>
  <si>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</si>
  <si>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</si>
  <si>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</si>
  <si>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</si>
  <si>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</si>
  <si>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</si>
  <si>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</si>
  <si>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</si>
  <si>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</si>
  <si>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</si>
  <si>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</si>
  <si>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</si>
  <si>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</si>
  <si>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</si>
  <si>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</si>
  <si>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</si>
  <si>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</si>
  <si>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</si>
  <si>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</si>
  <si>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</si>
  <si>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</si>
  <si>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</si>
  <si>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</si>
  <si>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</si>
  <si>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</si>
  <si>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</si>
  <si>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</si>
  <si>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</si>
  <si>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</si>
  <si>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</si>
  <si>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</si>
  <si>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</si>
  <si>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</si>
  <si>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</si>
  <si>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</si>
  <si>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</si>
  <si>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</si>
  <si>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</si>
  <si>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</si>
  <si>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</si>
  <si>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</si>
  <si>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</si>
  <si>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</si>
  <si>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</si>
  <si>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</si>
  <si>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</si>
  <si>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</si>
  <si>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</si>
  <si>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</si>
  <si>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</si>
  <si>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</si>
  <si>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</si>
  <si>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</si>
  <si>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</si>
  <si>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</si>
  <si>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</si>
  <si>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</si>
  <si>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</si>
  <si>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</si>
  <si>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</si>
  <si>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</si>
  <si>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</si>
  <si>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</si>
  <si>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</si>
  <si>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</si>
  <si>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</si>
  <si>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</si>
  <si>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</si>
  <si>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</si>
  <si>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</si>
  <si>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</si>
  <si>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</si>
  <si>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</si>
  <si>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</si>
  <si>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</si>
  <si>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</si>
  <si>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</si>
  <si>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</si>
  <si>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</si>
  <si>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</si>
  <si>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</si>
  <si>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</si>
  <si>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</si>
  <si>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</si>
  <si>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</si>
  <si>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</si>
  <si>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</si>
  <si>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</si>
  <si>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</si>
  <si>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</si>
  <si>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</si>
  <si>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</si>
  <si>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</si>
  <si>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</si>
  <si>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</si>
  <si>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</si>
  <si>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</si>
  <si>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</si>
  <si>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</si>
  <si>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</si>
  <si>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</si>
  <si>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</si>
  <si>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</si>
  <si>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</si>
  <si>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</si>
  <si>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</si>
  <si>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</si>
  <si>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</si>
  <si>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</si>
  <si>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</si>
  <si>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</si>
  <si>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</si>
  <si>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</si>
  <si>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</si>
  <si>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</si>
  <si>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</si>
  <si>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</si>
  <si>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</si>
  <si>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</si>
  <si>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</si>
  <si>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</si>
  <si>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</si>
  <si>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</si>
  <si>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</si>
  <si>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</si>
  <si>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</si>
  <si>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</si>
  <si>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</si>
  <si>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</si>
  <si>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</si>
  <si>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</si>
  <si>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</si>
  <si>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</si>
  <si>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</si>
  <si>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</si>
  <si>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</si>
  <si>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</si>
  <si>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</si>
  <si>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</si>
  <si>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</si>
  <si>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</si>
  <si>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</si>
  <si>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</si>
  <si>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</si>
  <si>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</si>
  <si>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</si>
  <si>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</si>
  <si>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</si>
  <si>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</si>
  <si>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</si>
  <si>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</si>
  <si>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</si>
  <si>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</si>
  <si>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</si>
  <si>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</si>
  <si>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</si>
  <si>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</si>
  <si>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</si>
  <si>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</si>
  <si>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</si>
  <si>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</si>
  <si>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</si>
  <si>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</si>
  <si>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</si>
  <si>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</si>
  <si>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</si>
  <si>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</si>
  <si>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</si>
  <si>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</si>
  <si>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</si>
  <si>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</si>
  <si>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</si>
  <si>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</si>
  <si>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</si>
  <si>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</si>
  <si>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</si>
  <si>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</si>
  <si>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</si>
  <si>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</si>
  <si>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</si>
  <si>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</si>
  <si>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</si>
  <si>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</si>
  <si>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</si>
  <si>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</si>
  <si>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</si>
  <si>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</si>
  <si>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</si>
  <si>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</si>
  <si>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</si>
  <si>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</si>
  <si>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</si>
  <si>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</si>
  <si>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</si>
  <si>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</si>
  <si>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</si>
  <si>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</si>
  <si>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</si>
  <si>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</si>
  <si>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</si>
  <si>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</si>
  <si>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</si>
  <si>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</si>
  <si>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</si>
  <si>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</si>
  <si>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</si>
  <si>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</si>
  <si>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</si>
  <si>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</si>
  <si>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</si>
  <si>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</si>
  <si>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</si>
  <si>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</si>
  <si>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</si>
  <si>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</si>
  <si>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</si>
  <si>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</si>
  <si>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</si>
  <si>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</si>
  <si>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</si>
  <si>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</si>
  <si>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</si>
  <si>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</si>
  <si>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</si>
  <si>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</si>
  <si>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</si>
  <si>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</si>
  <si>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</si>
  <si>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</si>
  <si>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</si>
  <si>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</si>
  <si>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</si>
  <si>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</si>
  <si>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</si>
  <si>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</si>
  <si>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</si>
  <si>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</si>
  <si>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</si>
  <si>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</si>
  <si>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</si>
  <si>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</si>
  <si>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</si>
  <si>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</si>
  <si>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</si>
  <si>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</si>
  <si>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</si>
  <si>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</si>
  <si>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</si>
  <si>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</si>
  <si>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</si>
  <si>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</si>
  <si>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</si>
  <si>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</si>
  <si>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</si>
  <si>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</si>
  <si>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</si>
  <si>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</si>
  <si>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</si>
  <si>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</si>
  <si>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</si>
  <si>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</si>
  <si>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</si>
  <si>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</si>
  <si>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</si>
  <si>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</si>
  <si>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</si>
  <si>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</si>
  <si>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</si>
  <si>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</si>
  <si>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</si>
  <si>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</si>
  <si>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</si>
  <si>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</si>
  <si>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</si>
  <si>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</si>
  <si>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</si>
  <si>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</si>
  <si>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</si>
  <si>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</si>
  <si>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</si>
  <si>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</si>
  <si>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</si>
  <si>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</si>
  <si>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</si>
  <si>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</si>
  <si>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</si>
  <si>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</si>
  <si>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</si>
  <si>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</si>
  <si>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</si>
  <si>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</si>
  <si>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</si>
  <si>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</si>
  <si>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</si>
  <si>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</si>
  <si>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</si>
  <si>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</si>
  <si>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</si>
  <si>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</si>
  <si>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</si>
  <si>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</si>
  <si>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</si>
  <si>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</si>
  <si>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</si>
  <si>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</si>
  <si>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</si>
  <si>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</si>
  <si>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</si>
  <si>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</si>
  <si>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</si>
  <si>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</si>
  <si>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</si>
  <si>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</si>
  <si>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</si>
  <si>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</si>
  <si>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</si>
  <si>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</si>
  <si>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</si>
  <si>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</si>
  <si>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</si>
  <si>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</si>
  <si>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</si>
  <si>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</si>
  <si>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</si>
  <si>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</si>
  <si>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</si>
  <si>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</si>
  <si>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</si>
  <si>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</si>
  <si>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</si>
  <si>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</si>
  <si>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</si>
  <si>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</si>
  <si>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</si>
  <si>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</si>
  <si>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</si>
  <si>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</si>
  <si>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</si>
  <si>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</si>
  <si>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</si>
  <si>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</si>
  <si>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</si>
  <si>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</si>
  <si>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</si>
  <si>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</si>
  <si>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</si>
  <si>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</si>
  <si>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</si>
  <si>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</si>
  <si>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</si>
  <si>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</si>
  <si>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</si>
  <si>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</si>
  <si>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</si>
  <si>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</si>
  <si>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</si>
  <si>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</si>
  <si>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</si>
  <si>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</si>
  <si>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</si>
  <si>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</si>
  <si>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</si>
  <si>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</si>
  <si>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</si>
  <si>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</si>
  <si>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</si>
  <si>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</si>
  <si>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</si>
  <si>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</si>
  <si>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</si>
  <si>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</si>
  <si>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</si>
  <si>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</si>
  <si>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</si>
  <si>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</si>
  <si>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</si>
  <si>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</si>
  <si>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</si>
  <si>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</si>
  <si>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</si>
  <si>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</si>
  <si>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</si>
  <si>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</si>
  <si>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</si>
  <si>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</si>
  <si>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</si>
  <si>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</si>
  <si>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</si>
  <si>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</si>
  <si>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</si>
  <si>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</si>
  <si>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</si>
  <si>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</si>
  <si>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</si>
  <si>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</si>
  <si>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</si>
  <si>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</si>
  <si>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</si>
  <si>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</si>
  <si>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</si>
  <si>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</si>
  <si>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</si>
  <si>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</si>
  <si>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</si>
  <si>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</si>
  <si>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</si>
  <si>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</si>
  <si>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</si>
  <si>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</si>
  <si>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</si>
  <si>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</si>
  <si>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</si>
  <si>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</si>
  <si>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</si>
  <si>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</si>
  <si>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</si>
  <si>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</si>
  <si>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</si>
  <si>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</si>
  <si>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</si>
  <si>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</si>
  <si>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</si>
  <si>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</si>
  <si>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</si>
  <si>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</si>
  <si>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</si>
  <si>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</si>
  <si>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</si>
  <si>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</si>
  <si>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</si>
  <si>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</si>
  <si>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</si>
  <si>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</si>
  <si>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</si>
  <si>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</si>
  <si>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</si>
  <si>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</si>
  <si>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</si>
  <si>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</si>
  <si>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</si>
  <si>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</si>
  <si>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</si>
  <si>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</si>
  <si>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</si>
  <si>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</si>
  <si>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</si>
  <si>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</si>
  <si>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</si>
  <si>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</si>
  <si>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</si>
  <si>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</si>
  <si>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</si>
  <si>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</si>
  <si>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</si>
  <si>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</si>
  <si>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</si>
  <si>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</si>
  <si>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</si>
  <si>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</si>
  <si>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</si>
  <si>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</si>
  <si>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</si>
  <si>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</si>
  <si>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</si>
  <si>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</si>
  <si>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</si>
  <si>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</si>
  <si>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</si>
  <si>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</si>
  <si>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</si>
  <si>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</si>
  <si>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</si>
  <si>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</si>
  <si>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</si>
  <si>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</si>
  <si>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</si>
  <si>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</si>
  <si>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</si>
  <si>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</si>
  <si>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</si>
  <si>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</si>
  <si>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</si>
  <si>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</si>
  <si>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</si>
  <si>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</si>
  <si>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</si>
  <si>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</si>
  <si>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</si>
  <si>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</si>
  <si>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</si>
  <si>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</si>
  <si>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</si>
  <si>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</si>
  <si>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</si>
  <si>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</si>
  <si>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</si>
  <si>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</si>
  <si>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</si>
  <si>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</si>
  <si>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</si>
  <si>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</si>
  <si>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</si>
  <si>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</si>
  <si>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</si>
  <si>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</si>
  <si>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</si>
  <si>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</si>
  <si>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</si>
  <si>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</si>
  <si>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</si>
  <si>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</si>
  <si>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</si>
  <si>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</si>
  <si>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</si>
  <si>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</si>
  <si>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</si>
  <si>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</si>
  <si>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</si>
  <si>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</si>
  <si>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</si>
  <si>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</si>
  <si>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</si>
  <si>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</si>
  <si>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</si>
  <si>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</si>
  <si>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</si>
  <si>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</si>
  <si>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</si>
  <si>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</si>
  <si>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</si>
  <si>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</si>
  <si>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</si>
  <si>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</si>
  <si>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</si>
  <si>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</si>
  <si>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</si>
  <si>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</si>
  <si>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</si>
  <si>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</si>
  <si>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</si>
  <si>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</si>
  <si>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</si>
  <si>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</si>
  <si>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</si>
  <si>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</si>
  <si>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</si>
  <si>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</si>
  <si>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</si>
  <si>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</si>
  <si>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</si>
  <si>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</si>
  <si>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</si>
  <si>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</si>
  <si>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</si>
  <si>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</si>
  <si>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</si>
  <si>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</si>
  <si>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</si>
  <si>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</si>
  <si>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</si>
  <si>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</si>
  <si>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</si>
  <si>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</si>
  <si>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</si>
  <si>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</si>
  <si>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</si>
  <si>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</si>
  <si>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</si>
  <si>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</si>
  <si>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</si>
  <si>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</si>
  <si>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</si>
  <si>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</si>
  <si>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</si>
  <si>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</si>
  <si>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</si>
  <si>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</si>
  <si>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</si>
  <si>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</si>
  <si>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</si>
  <si>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</si>
  <si>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</si>
  <si>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</si>
  <si>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</si>
  <si>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</si>
  <si>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</si>
  <si>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</si>
  <si>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</si>
  <si>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</si>
  <si>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</si>
  <si>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</si>
  <si>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</si>
  <si>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</si>
  <si>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</si>
  <si>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</si>
  <si>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</si>
  <si>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</si>
  <si>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</si>
  <si>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</si>
  <si>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</si>
  <si>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</si>
  <si>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</si>
  <si>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</si>
  <si>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</si>
  <si>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</si>
  <si>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</si>
  <si>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</si>
  <si>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</si>
  <si>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</si>
  <si>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</si>
  <si>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</si>
  <si>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</si>
  <si>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</si>
  <si>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</si>
  <si>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</si>
  <si>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</si>
  <si>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</si>
  <si>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</si>
  <si>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</si>
  <si>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</si>
  <si>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</si>
  <si>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</si>
  <si>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</si>
  <si>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</si>
  <si>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</si>
  <si>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</si>
  <si>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</si>
  <si>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</si>
  <si>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</si>
  <si>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</si>
  <si>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</si>
  <si>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</si>
  <si>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</si>
  <si>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</si>
  <si>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</si>
  <si>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</si>
  <si>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</si>
  <si>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</si>
  <si>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</si>
  <si>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</si>
  <si>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</si>
  <si>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</si>
  <si>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</si>
  <si>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</si>
  <si>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</si>
  <si>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</si>
  <si>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</si>
  <si>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</si>
  <si>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</si>
  <si>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</si>
  <si>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</si>
  <si>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</si>
  <si>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</si>
  <si>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</si>
  <si>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</si>
  <si>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</si>
  <si>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</si>
  <si>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</si>
  <si>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</si>
  <si>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</si>
  <si>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</si>
  <si>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</si>
  <si>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</si>
  <si>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</si>
  <si>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</si>
  <si>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</si>
  <si>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</si>
  <si>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</si>
  <si>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</si>
  <si>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</si>
  <si>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</si>
  <si>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</si>
  <si>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</si>
  <si>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</si>
  <si>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</si>
  <si>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</si>
  <si>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</si>
  <si>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</si>
  <si>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</si>
  <si>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</si>
  <si>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</si>
  <si>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</si>
  <si>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</si>
  <si>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</si>
  <si>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</si>
  <si>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</si>
  <si>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</si>
  <si>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</si>
  <si>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</si>
  <si>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</si>
  <si>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</si>
  <si>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</si>
  <si>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</si>
  <si>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</si>
  <si>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</si>
  <si>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</si>
  <si>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</si>
  <si>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</si>
  <si>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</si>
  <si>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</si>
  <si>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</si>
  <si>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</si>
  <si>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</si>
  <si>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</si>
  <si>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</si>
  <si>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</si>
  <si>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</si>
  <si>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</si>
  <si>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</si>
  <si>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</si>
  <si>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</si>
  <si>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</si>
  <si>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</si>
  <si>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</si>
  <si>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</si>
  <si>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</si>
  <si>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</si>
  <si>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</si>
  <si>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</si>
  <si>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</si>
  <si>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</si>
  <si>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</si>
  <si>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</si>
  <si>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</si>
  <si>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</si>
  <si>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</si>
  <si>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</si>
  <si>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</si>
  <si>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</si>
  <si>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</si>
  <si>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</si>
  <si>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</si>
  <si>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</si>
  <si>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</si>
  <si>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</si>
  <si>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</si>
  <si>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</si>
  <si>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</si>
  <si>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</si>
  <si>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</si>
  <si>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</si>
  <si>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</si>
  <si>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</si>
  <si>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</si>
  <si>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</si>
  <si>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</si>
  <si>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</si>
  <si>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</si>
  <si>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</si>
  <si>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</si>
  <si>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</si>
  <si>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</si>
  <si>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</si>
  <si>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</si>
  <si>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</si>
  <si>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</si>
  <si>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</si>
  <si>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</si>
  <si>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</si>
  <si>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</si>
  <si>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</si>
  <si>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</si>
  <si>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</si>
  <si>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</si>
  <si>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</si>
  <si>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</si>
  <si>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</si>
  <si>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</si>
  <si>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</si>
  <si>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</si>
  <si>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</si>
  <si>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</si>
  <si>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</si>
  <si>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</si>
  <si>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</si>
  <si>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</si>
  <si>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</si>
  <si>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</si>
  <si>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</si>
  <si>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</si>
  <si>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</si>
  <si>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</si>
  <si>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</si>
  <si>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</si>
  <si>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</si>
  <si>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</si>
  <si>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</si>
  <si>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</si>
  <si>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</si>
  <si>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</si>
  <si>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</si>
  <si>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</si>
  <si>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</si>
  <si>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</si>
  <si>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</si>
  <si>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</si>
  <si>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</si>
  <si>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</si>
  <si>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</si>
  <si>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</si>
  <si>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</si>
  <si>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</si>
  <si>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</si>
  <si>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</si>
  <si>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</si>
  <si>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</si>
  <si>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</si>
  <si>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</si>
  <si>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</si>
  <si>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</si>
  <si>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</si>
  <si>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</si>
  <si>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</si>
  <si>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</si>
  <si>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</si>
  <si>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</si>
  <si>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</si>
  <si>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</si>
  <si>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</si>
  <si>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</si>
  <si>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</si>
  <si>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</si>
  <si>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</si>
  <si>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</si>
  <si>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</si>
  <si>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</si>
  <si>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</si>
  <si>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</si>
  <si>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</si>
  <si>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</si>
  <si>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</si>
  <si>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</si>
  <si>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</si>
  <si>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</si>
  <si>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</si>
  <si>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</si>
  <si>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</si>
  <si>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</si>
  <si>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</si>
  <si>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</si>
  <si>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</si>
  <si>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</si>
  <si>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</si>
  <si>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</si>
  <si>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</si>
  <si>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</si>
  <si>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</si>
  <si>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</si>
  <si>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</si>
  <si>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</si>
  <si>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</si>
  <si>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</si>
  <si>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</si>
  <si>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</si>
  <si>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</si>
  <si>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</si>
  <si>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</si>
  <si>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</si>
  <si>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</si>
  <si>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</si>
  <si>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</si>
  <si>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</si>
  <si>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</si>
  <si>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</si>
  <si>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</si>
  <si>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</si>
  <si>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</si>
  <si>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</si>
  <si>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</si>
  <si>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</si>
  <si>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</si>
  <si>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</si>
  <si>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</si>
  <si>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</si>
  <si>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</si>
  <si>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</si>
  <si>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</si>
  <si>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</si>
  <si>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</si>
  <si>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</si>
  <si>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</si>
  <si>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</si>
  <si>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</si>
  <si>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</si>
  <si>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</si>
  <si>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</si>
  <si>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</si>
  <si>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</si>
  <si>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</si>
  <si>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</si>
  <si>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</si>
  <si>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</si>
  <si>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</si>
  <si>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</si>
  <si>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</si>
  <si>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</si>
  <si>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</si>
  <si>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</si>
  <si>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</si>
  <si>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</si>
  <si>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</si>
  <si>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</si>
  <si>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</si>
  <si>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</si>
  <si>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</si>
  <si>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</si>
  <si>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</si>
  <si>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</si>
  <si>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</si>
  <si>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</si>
  <si>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</si>
  <si>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</si>
  <si>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</si>
  <si>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</si>
  <si>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</si>
  <si>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</si>
  <si>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</si>
  <si>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</si>
  <si>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</si>
  <si>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</si>
  <si>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</si>
  <si>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</si>
  <si>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</si>
  <si>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</si>
  <si>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</si>
  <si>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</si>
  <si>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</si>
  <si>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</si>
  <si>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</si>
  <si>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</si>
  <si>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</si>
  <si>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</si>
  <si>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</si>
  <si>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</si>
  <si>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</si>
  <si>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</si>
  <si>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</si>
  <si>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</si>
  <si>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</si>
  <si>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</si>
  <si>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</si>
  <si>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</si>
  <si>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</si>
  <si>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</si>
  <si>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</si>
  <si>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</si>
  <si>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</si>
  <si>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</si>
  <si>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</si>
  <si>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</si>
  <si>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</si>
  <si>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</si>
  <si>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</si>
  <si>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</si>
  <si>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</si>
  <si>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</si>
  <si>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</si>
  <si>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</si>
  <si>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</si>
  <si>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</si>
  <si>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</si>
  <si>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</si>
  <si>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</si>
  <si>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</si>
  <si>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</si>
  <si>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</si>
  <si>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</si>
  <si>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</si>
  <si>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</si>
  <si>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</si>
  <si>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</si>
  <si>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</si>
  <si>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</si>
  <si>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</si>
  <si>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</si>
  <si>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</si>
  <si>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</si>
  <si>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</si>
  <si>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</si>
  <si>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</si>
  <si>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</si>
  <si>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</si>
  <si>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</si>
  <si>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</si>
  <si>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</si>
  <si>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</si>
  <si>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</si>
  <si>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</si>
  <si>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</si>
  <si>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</si>
  <si>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</si>
  <si>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</si>
  <si>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</si>
  <si>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</si>
  <si>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</si>
  <si>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</si>
  <si>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</si>
  <si>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</si>
  <si>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</si>
  <si>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</si>
  <si>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</si>
  <si>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</si>
  <si>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</si>
  <si>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</si>
  <si>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</si>
  <si>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</si>
  <si>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</si>
  <si>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</si>
  <si>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</si>
  <si>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</si>
  <si>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</si>
  <si>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</si>
  <si>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</si>
  <si>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</si>
  <si>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</si>
  <si>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</si>
  <si>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</si>
  <si>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</si>
  <si>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</si>
  <si>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</si>
  <si>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</si>
  <si>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</si>
  <si>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</si>
  <si>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</si>
  <si>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</si>
  <si>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</si>
  <si>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</si>
  <si>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</si>
  <si>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</si>
  <si>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</si>
  <si>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</si>
  <si>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</si>
  <si>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</si>
  <si>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</si>
  <si>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</si>
  <si>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</si>
  <si>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</si>
  <si>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</si>
  <si>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</si>
  <si>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</si>
  <si>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</si>
  <si>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</si>
  <si>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</si>
  <si>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</si>
  <si>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</si>
  <si>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</si>
  <si>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</si>
  <si>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</si>
  <si>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</si>
  <si>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</si>
  <si>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</si>
  <si>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</si>
  <si>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</si>
  <si>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</si>
  <si>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</si>
  <si>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</si>
  <si>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</si>
  <si>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</si>
  <si>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</si>
  <si>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</si>
  <si>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</si>
  <si>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</si>
  <si>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</si>
  <si>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</si>
  <si>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</si>
  <si>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</si>
  <si>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</si>
  <si>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</si>
  <si>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</si>
  <si>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</si>
  <si>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</si>
  <si>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</si>
  <si>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</si>
  <si>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</si>
  <si>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</si>
  <si>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</si>
  <si>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</si>
  <si>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</si>
  <si>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</si>
  <si>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</si>
  <si>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</si>
  <si>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</si>
  <si>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</si>
  <si>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</si>
  <si>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</si>
  <si>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</si>
  <si>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</si>
  <si>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</si>
  <si>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</si>
  <si>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</si>
  <si>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</si>
  <si>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</si>
  <si>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</si>
  <si>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</si>
  <si>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</si>
  <si>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</si>
  <si>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</si>
  <si>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</si>
  <si>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</si>
  <si>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</si>
  <si>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</si>
  <si>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</si>
  <si>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</si>
  <si>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</si>
  <si>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</si>
  <si>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</si>
  <si>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</si>
  <si>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</si>
  <si>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</si>
  <si>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</si>
  <si>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</si>
  <si>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</si>
  <si>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</si>
  <si>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</si>
  <si>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</si>
  <si>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</si>
  <si>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</si>
  <si>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</si>
  <si>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</si>
  <si>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</si>
  <si>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</si>
  <si>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</si>
  <si>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</si>
  <si>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</si>
  <si>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</si>
  <si>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</si>
  <si>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</si>
  <si>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</si>
  <si>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</si>
  <si>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</si>
  <si>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</si>
  <si>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</si>
  <si>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</si>
  <si>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</si>
  <si>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</si>
  <si>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</si>
  <si>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</si>
  <si>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</si>
  <si>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</si>
  <si>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</si>
  <si>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</si>
  <si>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</si>
  <si>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</si>
  <si>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</si>
  <si>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</si>
  <si>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</si>
  <si>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</si>
  <si>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</si>
  <si>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</si>
  <si>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</si>
  <si>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</si>
  <si>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</si>
  <si>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</si>
  <si>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</si>
  <si>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</si>
  <si>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</si>
  <si>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</si>
  <si>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</si>
  <si>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</si>
  <si>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</si>
  <si>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</si>
  <si>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</si>
  <si>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</si>
  <si>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</si>
  <si>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</si>
  <si>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</si>
  <si>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</si>
  <si>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</si>
  <si>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</si>
  <si>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</si>
  <si>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</si>
  <si>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</si>
  <si>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</si>
  <si>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</si>
  <si>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</si>
  <si>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</si>
  <si>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</si>
  <si>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</si>
  <si>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</si>
  <si>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</si>
  <si>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</si>
  <si>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</si>
  <si>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</si>
  <si>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</si>
  <si>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</si>
  <si>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</si>
  <si>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</si>
  <si>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</si>
  <si>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</si>
  <si>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</si>
  <si>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</si>
  <si>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</si>
  <si>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</si>
  <si>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</si>
  <si>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</si>
  <si>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</si>
  <si>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</si>
  <si>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</si>
  <si>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</si>
  <si>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</si>
  <si>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</si>
  <si>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</si>
  <si>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</si>
  <si>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</si>
  <si>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</si>
  <si>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</si>
  <si>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</si>
  <si>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</si>
  <si>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</si>
  <si>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</si>
  <si>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</si>
  <si>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</si>
  <si>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</si>
  <si>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</si>
  <si>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</si>
  <si>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</si>
  <si>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</si>
  <si>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</si>
  <si>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</si>
  <si>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</si>
  <si>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</si>
  <si>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</si>
  <si>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</si>
  <si>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</si>
  <si>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</si>
  <si>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</si>
  <si>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</si>
  <si>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</si>
  <si>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</si>
  <si>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</si>
  <si>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</si>
  <si>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</si>
  <si>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</si>
  <si>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</si>
  <si>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</si>
  <si>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</si>
  <si>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</si>
  <si>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</si>
  <si>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</si>
  <si>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</si>
  <si>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</si>
  <si>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</si>
  <si>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</si>
  <si>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</si>
  <si>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</si>
  <si>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</si>
  <si>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</si>
  <si>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</si>
  <si>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</si>
  <si>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</si>
  <si>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</si>
  <si>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</si>
  <si>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</si>
  <si>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</si>
  <si>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</si>
  <si>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</si>
  <si>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</si>
  <si>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</si>
  <si>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</si>
  <si>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</si>
  <si>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</si>
  <si>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</si>
  <si>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</si>
  <si>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</si>
  <si>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</si>
  <si>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</si>
  <si>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</si>
  <si>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</si>
  <si>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</si>
  <si>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</si>
  <si>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</si>
  <si>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</si>
  <si>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</si>
  <si>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</si>
  <si>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</si>
  <si>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</si>
  <si>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</si>
  <si>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</si>
  <si>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</si>
  <si>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</si>
  <si>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</si>
  <si>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</si>
  <si>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</si>
  <si>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</si>
  <si>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</si>
  <si>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</si>
  <si>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</si>
  <si>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</si>
  <si>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</si>
  <si>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</si>
  <si>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</si>
  <si>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</si>
  <si>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</si>
  <si>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</si>
  <si>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</si>
  <si>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</si>
  <si>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</si>
  <si>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</si>
  <si>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</si>
  <si>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</si>
  <si>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</si>
  <si>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</si>
  <si>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</si>
  <si>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</si>
  <si>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</si>
  <si>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</si>
  <si>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</si>
  <si>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</si>
  <si>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</si>
  <si>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</si>
  <si>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</si>
  <si>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</si>
  <si>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</si>
  <si>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</si>
  <si>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</si>
  <si>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</si>
  <si>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</si>
  <si>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</si>
  <si>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</si>
  <si>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</si>
  <si>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</si>
  <si>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</si>
  <si>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</si>
  <si>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</si>
  <si>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</si>
  <si>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</si>
  <si>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</si>
  <si>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</si>
  <si>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</si>
  <si>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</si>
  <si>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</si>
  <si>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</si>
  <si>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</si>
  <si>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</si>
  <si>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</si>
  <si>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</si>
  <si>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</si>
  <si>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</si>
  <si>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</si>
  <si>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</si>
  <si>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</si>
  <si>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</si>
  <si>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</si>
  <si>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</si>
  <si>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</si>
  <si>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</si>
  <si>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</si>
  <si>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</si>
  <si>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</si>
  <si>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</si>
  <si>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</si>
  <si>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</si>
  <si>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</si>
  <si>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</si>
  <si>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</si>
  <si>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</si>
  <si>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</si>
  <si>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</si>
  <si>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</si>
  <si>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</si>
  <si>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</si>
  <si>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</si>
  <si>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</si>
  <si>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</si>
  <si>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</si>
  <si>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</si>
  <si>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</si>
  <si>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</si>
  <si>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</si>
  <si>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</si>
  <si>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</si>
  <si>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</si>
  <si>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</si>
  <si>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</si>
  <si>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</si>
  <si>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</si>
  <si>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</si>
  <si>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</si>
  <si>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</si>
  <si>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</si>
  <si>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</si>
  <si>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</si>
  <si>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</si>
  <si>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</si>
  <si>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</si>
  <si>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</si>
  <si>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</si>
  <si>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</si>
  <si>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</si>
  <si>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</si>
  <si>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</si>
  <si>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</si>
  <si>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</si>
  <si>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</si>
  <si>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</si>
  <si>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</si>
  <si>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</si>
  <si>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</si>
  <si>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</si>
  <si>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</si>
  <si>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</si>
  <si>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</si>
  <si>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</si>
  <si>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</si>
  <si>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</si>
  <si>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</si>
  <si>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</si>
  <si>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</si>
  <si>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</si>
  <si>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</si>
  <si>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</si>
  <si>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</si>
  <si>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</si>
  <si>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</si>
  <si>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</si>
  <si>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</si>
  <si>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</si>
  <si>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</si>
  <si>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</si>
  <si>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</si>
  <si>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</si>
  <si>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</si>
  <si>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</si>
  <si>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</si>
  <si>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</si>
  <si>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</si>
  <si>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</si>
  <si>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</si>
  <si>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</si>
  <si>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</si>
  <si>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</si>
  <si>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</si>
  <si>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</si>
  <si>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</si>
  <si>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</si>
  <si>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</si>
  <si>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</si>
  <si>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</si>
  <si>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</si>
  <si>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</si>
  <si>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</si>
  <si>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</si>
  <si>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</si>
  <si>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</si>
  <si>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</si>
  <si>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</si>
  <si>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</si>
  <si>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</si>
  <si>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</si>
  <si>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</si>
  <si>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</si>
  <si>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</si>
  <si>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</si>
  <si>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</si>
  <si>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</si>
  <si>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</si>
  <si>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</si>
  <si>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</si>
  <si>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</si>
  <si>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</si>
  <si>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</si>
  <si>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</si>
  <si>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</si>
  <si>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</si>
  <si>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</si>
  <si>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</si>
  <si>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</si>
  <si>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</si>
  <si>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</si>
  <si>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</si>
  <si>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</si>
  <si>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</si>
  <si>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</si>
  <si>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</si>
  <si>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</si>
  <si>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</si>
  <si>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</si>
  <si>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</si>
  <si>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</si>
  <si>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</si>
  <si>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</si>
  <si>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</si>
  <si>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</si>
  <si>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</si>
  <si>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</si>
  <si>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</si>
  <si>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</si>
  <si>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</si>
  <si>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</si>
  <si>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</si>
  <si>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</si>
  <si>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</si>
  <si>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</si>
  <si>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</si>
  <si>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</si>
  <si>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</si>
  <si>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</si>
  <si>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</si>
  <si>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</si>
  <si>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</si>
  <si>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</si>
  <si>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</si>
  <si>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</si>
  <si>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</si>
  <si>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</si>
  <si>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</si>
  <si>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</si>
  <si>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</si>
  <si>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</si>
  <si>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</si>
  <si>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</si>
  <si>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</si>
  <si>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</si>
  <si>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</si>
  <si>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</si>
  <si>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</si>
  <si>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</si>
  <si>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</si>
  <si>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</si>
  <si>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</si>
  <si>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</si>
  <si>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</si>
  <si>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</si>
  <si>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</si>
  <si>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</si>
  <si>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</si>
  <si>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</si>
  <si>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</si>
  <si>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</si>
  <si>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</si>
  <si>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</si>
  <si>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</si>
  <si>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</si>
  <si>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</si>
  <si>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</si>
  <si>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</si>
  <si>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</si>
  <si>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</si>
  <si>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</si>
  <si>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</si>
  <si>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</si>
  <si>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</si>
  <si>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</si>
  <si>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</si>
  <si>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</si>
  <si>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</si>
  <si>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</si>
  <si>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</si>
  <si>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</si>
  <si>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</si>
  <si>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</si>
  <si>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</si>
  <si>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</si>
  <si>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</si>
  <si>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</si>
  <si>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</si>
  <si>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</si>
  <si>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</si>
  <si>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</si>
  <si>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</si>
  <si>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</si>
  <si>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</si>
  <si>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</si>
  <si>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</si>
  <si>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</si>
  <si>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</si>
  <si>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</si>
  <si>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</si>
  <si>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</si>
  <si>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</si>
  <si>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</si>
  <si>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</si>
  <si>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</si>
  <si>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</si>
  <si>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</si>
  <si>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</si>
  <si>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</si>
  <si>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</si>
  <si>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</si>
  <si>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</si>
  <si>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</si>
  <si>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</si>
  <si>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</si>
  <si>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</si>
  <si>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</si>
  <si>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</si>
  <si>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</si>
  <si>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</si>
  <si>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</si>
  <si>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</si>
  <si>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</si>
  <si>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</si>
  <si>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</si>
  <si>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</si>
  <si>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</si>
  <si>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</si>
  <si>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</si>
  <si>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</si>
  <si>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</si>
  <si>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</si>
  <si>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</si>
  <si>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</si>
  <si>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</si>
  <si>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</si>
  <si>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</si>
  <si>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</si>
  <si>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</si>
  <si>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</si>
  <si>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</si>
  <si>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</si>
  <si>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</si>
  <si>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</si>
  <si>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</si>
  <si>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</si>
  <si>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</si>
  <si>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</si>
  <si>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</si>
  <si>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</si>
  <si>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</si>
  <si>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</si>
  <si>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</si>
  <si>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</si>
  <si>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</si>
  <si>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</si>
  <si>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</si>
  <si>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</si>
  <si>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</si>
  <si>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</si>
  <si>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</si>
  <si>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</si>
  <si>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</si>
  <si>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</si>
  <si>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</si>
  <si>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</si>
  <si>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</si>
  <si>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</si>
  <si>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</si>
  <si>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</si>
  <si>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</si>
  <si>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</si>
  <si>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</si>
  <si>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</si>
  <si>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</si>
  <si>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</si>
  <si>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</si>
  <si>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</si>
  <si>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</si>
  <si>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</si>
  <si>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</si>
  <si>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</si>
  <si>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</si>
  <si>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</si>
  <si>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</si>
  <si>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</si>
  <si>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</si>
  <si>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</si>
  <si>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</si>
  <si>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</si>
  <si>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</si>
  <si>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</si>
  <si>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</si>
  <si>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</si>
  <si>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</si>
  <si>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</si>
  <si>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</si>
  <si>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</si>
  <si>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</si>
  <si>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</si>
  <si>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</si>
  <si>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</si>
  <si>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</si>
  <si>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</si>
  <si>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</si>
  <si>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</si>
  <si>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</si>
  <si>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</si>
  <si>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</si>
  <si>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</si>
  <si>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</si>
  <si>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</si>
  <si>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</si>
  <si>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</si>
  <si>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</si>
  <si>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</si>
  <si>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</si>
  <si>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</si>
  <si>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</si>
  <si>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</si>
  <si>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</si>
  <si>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</si>
  <si>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</si>
  <si>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</si>
  <si>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</si>
  <si>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</si>
  <si>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</si>
  <si>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</si>
  <si>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</si>
  <si>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</si>
  <si>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</si>
  <si>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</si>
  <si>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</si>
  <si>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</si>
  <si>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</si>
  <si>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</si>
  <si>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</si>
  <si>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</si>
  <si>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</si>
  <si>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</si>
  <si>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</si>
  <si>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</si>
  <si>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</si>
  <si>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</si>
  <si>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</si>
  <si>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</si>
  <si>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</si>
  <si>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</si>
  <si>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</si>
  <si>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</si>
  <si>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</si>
  <si>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</si>
  <si>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</si>
  <si>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</si>
  <si>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</si>
  <si>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</si>
  <si>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</si>
  <si>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</si>
  <si>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</si>
  <si>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</si>
  <si>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</si>
  <si>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</si>
  <si>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</si>
  <si>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</si>
  <si>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</si>
  <si>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</si>
  <si>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</si>
  <si>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</si>
  <si>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</si>
  <si>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</si>
  <si>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</si>
  <si>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</si>
  <si>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</si>
  <si>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</si>
  <si>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</si>
  <si>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</si>
  <si>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</si>
  <si>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</si>
  <si>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</si>
  <si>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</si>
  <si>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</si>
  <si>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</si>
  <si>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</si>
  <si>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</si>
  <si>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</si>
  <si>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</si>
  <si>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</si>
  <si>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</si>
  <si>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</si>
  <si>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</si>
  <si>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</si>
  <si>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</si>
  <si>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</si>
  <si>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</si>
  <si>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</si>
  <si>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</si>
  <si>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</si>
  <si>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</si>
  <si>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</si>
  <si>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</si>
  <si>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</si>
  <si>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</si>
  <si>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</si>
  <si>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</si>
  <si>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</si>
  <si>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</si>
  <si>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</si>
  <si>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</si>
  <si>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</si>
  <si>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</si>
  <si>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</si>
  <si>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</si>
  <si>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</si>
  <si>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</si>
  <si>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</si>
  <si>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</si>
  <si>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</si>
  <si>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</si>
  <si>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</si>
  <si>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</si>
  <si>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</si>
  <si>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</si>
  <si>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</si>
  <si>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</si>
  <si>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</si>
  <si>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</si>
  <si>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</si>
  <si>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</si>
  <si>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</si>
  <si>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</si>
  <si>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</si>
  <si>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</si>
  <si>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</si>
  <si>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</si>
  <si>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</si>
  <si>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</si>
  <si>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</si>
  <si>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</si>
  <si>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</si>
  <si>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</si>
  <si>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</si>
  <si>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</si>
  <si>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</si>
  <si>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</si>
  <si>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</si>
  <si>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</si>
  <si>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</si>
  <si>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</si>
  <si>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</si>
  <si>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</si>
  <si>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</si>
  <si>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</si>
  <si>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</si>
  <si>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</si>
  <si>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</si>
  <si>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</si>
  <si>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</si>
  <si>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</si>
  <si>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</si>
  <si>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</si>
  <si>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</si>
  <si>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</si>
  <si>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</si>
  <si>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</si>
  <si>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</si>
  <si>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</si>
  <si>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</si>
  <si>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</si>
  <si>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</si>
  <si>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</si>
  <si>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</si>
  <si>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</si>
  <si>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</si>
  <si>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</si>
  <si>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</si>
  <si>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</si>
  <si>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</si>
  <si>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</si>
  <si>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</si>
  <si>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</si>
  <si>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</si>
  <si>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</si>
  <si>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</si>
  <si>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</si>
  <si>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</si>
  <si>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</si>
  <si>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</si>
  <si>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</si>
  <si>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</si>
  <si>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</si>
  <si>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</si>
  <si>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</si>
  <si>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</si>
  <si>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</si>
  <si>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</si>
  <si>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</si>
  <si>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</si>
  <si>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</si>
  <si>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</si>
  <si>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</si>
  <si>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</si>
  <si>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</si>
  <si>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</si>
  <si>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</si>
  <si>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</si>
  <si>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</si>
  <si>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</si>
  <si>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</si>
  <si>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</si>
  <si>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</si>
  <si>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</si>
  <si>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</si>
  <si>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</si>
  <si>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</si>
  <si>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</si>
  <si>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</si>
  <si>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</si>
  <si>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</si>
  <si>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</si>
  <si>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</si>
  <si>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</si>
  <si>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</si>
  <si>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</si>
  <si>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</si>
  <si>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</si>
  <si>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</si>
  <si>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</si>
  <si>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</si>
  <si>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</si>
  <si>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</si>
  <si>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</si>
  <si>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</si>
  <si>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</si>
  <si>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</si>
  <si>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</si>
  <si>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</si>
  <si>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</si>
  <si>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</si>
  <si>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</si>
  <si>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</si>
  <si>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</si>
  <si>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</si>
  <si>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</si>
  <si>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</si>
  <si>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</si>
  <si>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</si>
  <si>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</si>
  <si>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</si>
  <si>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</si>
  <si>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</si>
  <si>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</si>
  <si>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</si>
  <si>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</si>
  <si>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</si>
  <si>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</si>
  <si>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</si>
  <si>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</si>
  <si>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</si>
  <si>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</si>
  <si>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</si>
  <si>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</si>
  <si>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</si>
  <si>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</si>
  <si>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</si>
  <si>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</si>
  <si>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</si>
  <si>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</si>
  <si>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</si>
  <si>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</si>
  <si>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</si>
  <si>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</si>
  <si>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</si>
  <si>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</si>
  <si>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</si>
  <si>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</si>
  <si>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</si>
  <si>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</si>
  <si>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</si>
  <si>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</si>
  <si>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</si>
  <si>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</si>
  <si>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</si>
  <si>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</si>
  <si>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</si>
  <si>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</si>
  <si>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</si>
  <si>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</si>
  <si>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</si>
  <si>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</si>
  <si>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</si>
  <si>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</si>
  <si>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</si>
  <si>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</si>
  <si>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</si>
  <si>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</si>
  <si>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</si>
  <si>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</si>
  <si>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</si>
  <si>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</si>
  <si>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</si>
  <si>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</si>
  <si>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</si>
  <si>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</si>
  <si>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</si>
  <si>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</si>
  <si>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</si>
  <si>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</si>
  <si>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</si>
  <si>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</si>
  <si>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</si>
  <si>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</si>
  <si>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</si>
  <si>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</si>
  <si>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</si>
  <si>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</si>
  <si>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</si>
  <si>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</si>
  <si>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</si>
  <si>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</si>
  <si>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</si>
  <si>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</si>
  <si>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</si>
  <si>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</si>
  <si>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</si>
  <si>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</si>
  <si>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</si>
  <si>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</si>
  <si>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</si>
  <si>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</si>
  <si>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</si>
  <si>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</si>
  <si>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</si>
  <si>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</si>
  <si>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</si>
  <si>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</si>
  <si>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</si>
  <si>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</si>
  <si>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</si>
  <si>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</si>
  <si>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</si>
  <si>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</si>
  <si>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</si>
  <si>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</si>
  <si>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</si>
  <si>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</si>
  <si>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</si>
  <si>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</si>
  <si>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</si>
  <si>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</si>
  <si>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</si>
  <si>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</si>
  <si>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</si>
  <si>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</si>
  <si>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</si>
  <si>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</si>
  <si>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</si>
  <si>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</si>
  <si>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</si>
  <si>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</si>
  <si>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</si>
  <si>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</si>
  <si>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</si>
  <si>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</si>
  <si>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</si>
  <si>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</si>
  <si>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</si>
  <si>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</si>
  <si>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</si>
  <si>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</si>
  <si>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</si>
  <si>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</si>
  <si>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</si>
  <si>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</si>
  <si>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</si>
  <si>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</si>
  <si>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</si>
  <si>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</si>
  <si>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</si>
  <si>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</si>
  <si>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</si>
  <si>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</si>
  <si>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</si>
  <si>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</si>
  <si>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</si>
  <si>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</si>
  <si>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</si>
  <si>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</si>
  <si>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</si>
  <si>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</si>
  <si>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</si>
  <si>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</si>
  <si>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</si>
  <si>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</si>
  <si>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</si>
  <si>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</si>
  <si>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</si>
  <si>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</si>
  <si>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</si>
  <si>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</si>
  <si>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</si>
  <si>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</si>
  <si>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</si>
  <si>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</si>
  <si>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</si>
  <si>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</si>
  <si>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</si>
  <si>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</si>
  <si>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</si>
  <si>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</si>
  <si>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</si>
  <si>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</si>
  <si>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</si>
  <si>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</si>
  <si>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</si>
  <si>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</si>
  <si>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</si>
  <si>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</si>
  <si>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</si>
  <si>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</si>
  <si>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</si>
  <si>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</si>
  <si>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</si>
  <si>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</si>
  <si>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</si>
  <si>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</si>
  <si>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</si>
  <si>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</si>
  <si>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</si>
  <si>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</si>
  <si>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</si>
  <si>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</si>
  <si>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</si>
  <si>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</si>
  <si>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</si>
  <si>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</si>
  <si>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</si>
  <si>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</si>
  <si>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</si>
  <si>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</si>
  <si>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</si>
  <si>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</si>
  <si>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</si>
  <si>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</si>
  <si>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</si>
  <si>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</si>
  <si>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</si>
  <si>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</si>
  <si>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</si>
  <si>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</si>
  <si>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</si>
  <si>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</si>
  <si>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</si>
  <si>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</si>
  <si>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</si>
  <si>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</si>
  <si>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</si>
  <si>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</si>
  <si>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</si>
  <si>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</si>
  <si>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</si>
  <si>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</si>
  <si>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</si>
  <si>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</si>
  <si>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</si>
  <si>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</si>
  <si>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</si>
  <si>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</si>
  <si>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</si>
  <si>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</si>
  <si>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</si>
  <si>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</si>
  <si>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</si>
  <si>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</si>
  <si>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</si>
  <si>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</si>
  <si>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</si>
  <si>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</si>
  <si>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</si>
  <si>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</si>
  <si>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</si>
  <si>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</si>
  <si>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</si>
  <si>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</si>
  <si>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</si>
  <si>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</si>
  <si>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</si>
  <si>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</si>
  <si>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</si>
  <si>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</si>
  <si>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</si>
  <si>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</si>
  <si>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</si>
  <si>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</si>
  <si>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</si>
  <si>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</si>
  <si>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</si>
  <si>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</si>
  <si>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</si>
  <si>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</si>
  <si>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</si>
  <si>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</si>
  <si>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</si>
  <si>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</si>
  <si>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</si>
  <si>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</si>
  <si>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</si>
  <si>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</si>
  <si>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</si>
  <si>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</si>
  <si>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</si>
  <si>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</si>
  <si>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</si>
  <si>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</si>
  <si>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</si>
  <si>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</si>
  <si>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</si>
  <si>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</si>
  <si>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</si>
  <si>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</si>
  <si>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</si>
  <si>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</si>
  <si>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</si>
  <si>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</si>
  <si>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</si>
  <si>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</si>
  <si>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</si>
  <si>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</si>
  <si>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</si>
  <si>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</si>
  <si>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</si>
  <si>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</si>
  <si>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</si>
  <si>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</si>
  <si>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</si>
  <si>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</si>
  <si>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</si>
  <si>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</si>
  <si>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</si>
  <si>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</si>
  <si>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</si>
  <si>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</si>
  <si>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</si>
  <si>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</si>
  <si>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</si>
  <si>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</si>
  <si>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</si>
  <si>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</si>
  <si>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</si>
  <si>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</si>
  <si>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</si>
  <si>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</si>
  <si>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</si>
  <si>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</si>
  <si>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</si>
  <si>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</si>
  <si>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</si>
  <si>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</si>
  <si>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</si>
  <si>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</si>
  <si>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</si>
  <si>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</si>
  <si>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</si>
  <si>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</si>
  <si>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</si>
  <si>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</si>
  <si>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</si>
  <si>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</si>
  <si>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</si>
  <si>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</si>
  <si>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</si>
  <si>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</si>
  <si>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</si>
  <si>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</si>
  <si>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</si>
  <si>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</si>
  <si>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</si>
  <si>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</si>
  <si>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</si>
  <si>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</si>
  <si>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</si>
  <si>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</si>
  <si>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</si>
  <si>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</si>
  <si>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</si>
  <si>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</si>
  <si>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</si>
  <si>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</si>
  <si>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</si>
  <si>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</si>
  <si>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</si>
  <si>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</si>
  <si>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</si>
  <si>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</si>
  <si>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</si>
  <si>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</si>
  <si>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</si>
  <si>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</si>
  <si>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</si>
  <si>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</si>
  <si>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</si>
  <si>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</si>
  <si>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</si>
  <si>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</si>
  <si>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</si>
  <si>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</si>
  <si>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</si>
  <si>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</si>
  <si>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</si>
  <si>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</si>
  <si>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</si>
  <si>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</si>
  <si>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</si>
  <si>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</si>
  <si>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</si>
  <si>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</si>
  <si>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</si>
  <si>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</si>
  <si>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</si>
  <si>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</si>
  <si>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</si>
  <si>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</si>
  <si>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</si>
  <si>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</si>
  <si>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</si>
  <si>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</si>
  <si>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</si>
  <si>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</si>
  <si>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</si>
  <si>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</si>
  <si>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</si>
  <si>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</si>
  <si>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</si>
  <si>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</si>
  <si>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</si>
  <si>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</si>
  <si>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</si>
  <si>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</si>
  <si>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</si>
  <si>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</si>
  <si>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</si>
  <si>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</si>
  <si>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</si>
  <si>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</si>
  <si>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</si>
  <si>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</si>
  <si>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</si>
  <si>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</si>
  <si>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</si>
  <si>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</si>
  <si>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</si>
  <si>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</si>
  <si>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</si>
  <si>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</si>
  <si>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</si>
  <si>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</si>
  <si>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</si>
  <si>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</si>
  <si>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</si>
  <si>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</si>
  <si>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</si>
  <si>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</si>
  <si>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</si>
  <si>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</si>
  <si>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</si>
  <si>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</si>
  <si>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</si>
  <si>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</si>
  <si>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</si>
  <si>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</si>
  <si>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</si>
  <si>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</si>
  <si>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</si>
  <si>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</si>
  <si>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</si>
  <si>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</si>
  <si>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</si>
  <si>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</si>
  <si>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</si>
  <si>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</si>
  <si>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</si>
  <si>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</si>
  <si>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</si>
  <si>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</si>
  <si>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</si>
  <si>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</si>
  <si>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</si>
  <si>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</si>
  <si>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</si>
  <si>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</si>
  <si>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</si>
  <si>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</si>
  <si>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</si>
  <si>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</si>
  <si>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</si>
  <si>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</si>
  <si>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</si>
  <si>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</si>
  <si>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</si>
  <si>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</si>
  <si>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</si>
  <si>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</si>
  <si>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</si>
  <si>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</si>
  <si>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</si>
  <si>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</si>
  <si>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</si>
  <si>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</si>
  <si>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</si>
  <si>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</si>
  <si>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</si>
  <si>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</si>
  <si>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</si>
  <si>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</si>
  <si>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</si>
  <si>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</si>
  <si>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</si>
  <si>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</si>
  <si>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</si>
  <si>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</si>
  <si>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</si>
  <si>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</si>
  <si>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</si>
  <si>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</si>
  <si>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</si>
  <si>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</si>
  <si>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</si>
  <si>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</si>
  <si>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</si>
  <si>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</si>
  <si>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</si>
  <si>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</si>
  <si>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</si>
  <si>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</si>
  <si>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</si>
  <si>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</si>
  <si>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</si>
  <si>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</si>
  <si>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</si>
  <si>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</si>
  <si>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</si>
  <si>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</si>
  <si>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</si>
  <si>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</si>
  <si>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</si>
  <si>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</si>
  <si>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</si>
  <si>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</si>
  <si>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</si>
  <si>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</si>
  <si>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</si>
  <si>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</si>
  <si>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</si>
  <si>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</si>
  <si>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</si>
  <si>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</si>
  <si>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</si>
  <si>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</si>
  <si>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</si>
  <si>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</si>
  <si>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</si>
  <si>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</si>
  <si>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</si>
  <si>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</si>
  <si>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</si>
  <si>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</si>
  <si>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</si>
  <si>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</si>
  <si>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</si>
  <si>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</si>
  <si>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</si>
  <si>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</si>
  <si>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</si>
  <si>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</si>
  <si>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</si>
  <si>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</si>
  <si>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</si>
  <si>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</si>
  <si>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</si>
  <si>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</si>
  <si>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</si>
  <si>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</si>
  <si>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</si>
  <si>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</si>
  <si>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</si>
  <si>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</si>
  <si>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</si>
  <si>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</si>
  <si>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</si>
  <si>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</si>
  <si>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</si>
  <si>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</si>
  <si>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</si>
  <si>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</si>
  <si>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</si>
  <si>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</si>
  <si>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</si>
  <si>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</si>
  <si>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</si>
  <si>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</si>
  <si>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</si>
  <si>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</si>
  <si>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</si>
  <si>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</si>
  <si>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</si>
  <si>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</si>
  <si>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</si>
  <si>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</si>
  <si>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</si>
  <si>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</si>
  <si>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</si>
  <si>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</si>
  <si>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</si>
  <si>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</si>
  <si>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</si>
  <si>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</si>
  <si>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</si>
  <si>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</si>
  <si>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</si>
  <si>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</si>
  <si>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</si>
  <si>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</si>
  <si>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</si>
  <si>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</si>
  <si>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</si>
  <si>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</si>
  <si>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</si>
  <si>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</si>
  <si>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</si>
  <si>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</si>
  <si>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</si>
  <si>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</si>
  <si>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</si>
  <si>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</si>
  <si>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</si>
  <si>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</si>
  <si>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</si>
  <si>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</si>
  <si>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</si>
  <si>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</si>
  <si>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</si>
  <si>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</si>
  <si>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</si>
  <si>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</si>
  <si>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</si>
  <si>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</si>
  <si>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</si>
  <si>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</si>
  <si>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</si>
  <si>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</si>
  <si>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</si>
  <si>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</si>
  <si>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</si>
  <si>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</si>
  <si>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</si>
  <si>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</si>
  <si>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</si>
  <si>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</si>
  <si>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</si>
  <si>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</si>
  <si>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</si>
  <si>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</si>
  <si>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</si>
  <si>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</si>
  <si>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</si>
  <si>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</si>
  <si>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</si>
  <si>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</si>
  <si>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</si>
  <si>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</si>
  <si>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</si>
  <si>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</si>
  <si>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</si>
  <si>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</si>
  <si>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</si>
  <si>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</si>
  <si>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</si>
  <si>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</si>
  <si>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</si>
  <si>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</si>
  <si>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</si>
  <si>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</si>
  <si>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</si>
  <si>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</si>
  <si>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</si>
  <si>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</si>
  <si>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</si>
  <si>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</si>
  <si>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</si>
  <si>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</si>
  <si>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</si>
  <si>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</si>
  <si>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</si>
  <si>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</si>
  <si>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</si>
  <si>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</si>
  <si>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</si>
  <si>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</si>
  <si>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</si>
  <si>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</si>
  <si>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</si>
  <si>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</si>
  <si>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</si>
  <si>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</si>
  <si>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</si>
  <si>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</si>
  <si>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</si>
  <si>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</si>
  <si>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</si>
  <si>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</si>
  <si>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</si>
  <si>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</si>
  <si>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</si>
  <si>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</si>
  <si>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</si>
  <si>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</si>
  <si>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</si>
  <si>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</si>
  <si>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</si>
  <si>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</si>
  <si>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</si>
  <si>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</si>
  <si>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</si>
  <si>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</si>
  <si>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</si>
  <si>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</si>
  <si>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</si>
  <si>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</si>
  <si>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</si>
  <si>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</si>
  <si>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</si>
  <si>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</si>
  <si>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</si>
  <si>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</si>
  <si>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</si>
  <si>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</si>
  <si>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</si>
  <si>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</si>
  <si>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</si>
  <si>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</si>
  <si>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</si>
  <si>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</si>
  <si>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</si>
  <si>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</si>
  <si>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</si>
  <si>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</si>
  <si>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</si>
  <si>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</si>
  <si>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</si>
  <si>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</si>
  <si>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</si>
  <si>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</si>
  <si>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</si>
  <si>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</si>
  <si>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</si>
  <si>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</si>
  <si>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</si>
  <si>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</si>
  <si>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</si>
  <si>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</si>
  <si>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</si>
  <si>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</si>
  <si>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</si>
  <si>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</si>
  <si>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</si>
  <si>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</si>
  <si>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</si>
  <si>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</si>
  <si>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</si>
  <si>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</si>
  <si>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</si>
  <si>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</si>
  <si>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</si>
  <si>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</si>
  <si>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</si>
  <si>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</si>
  <si>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</si>
  <si>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</si>
  <si>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</si>
  <si>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</si>
  <si>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</si>
  <si>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</si>
  <si>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</si>
  <si>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</si>
  <si>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</si>
  <si>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</si>
  <si>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</si>
  <si>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</si>
  <si>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</si>
  <si>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</si>
  <si>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</si>
  <si>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</si>
  <si>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</si>
  <si>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</si>
  <si>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</si>
  <si>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</si>
  <si>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</si>
  <si>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</si>
  <si>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</si>
  <si>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</si>
  <si>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</si>
  <si>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</si>
  <si>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</si>
  <si>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</si>
  <si>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</si>
  <si>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</si>
  <si>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</si>
  <si>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</si>
  <si>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</si>
  <si>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</si>
  <si>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</si>
  <si>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</si>
  <si>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</si>
  <si>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</si>
  <si>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</si>
  <si>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</si>
  <si>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</si>
  <si>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</si>
  <si>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</si>
  <si>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</si>
  <si>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</si>
  <si>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</si>
  <si>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</si>
  <si>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</si>
  <si>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</si>
  <si>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</si>
  <si>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</si>
  <si>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</si>
  <si>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</si>
  <si>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</si>
  <si>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</si>
  <si>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</si>
  <si>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</si>
  <si>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</si>
  <si>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</si>
  <si>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</si>
  <si>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</si>
  <si>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</si>
  <si>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</si>
  <si>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</si>
  <si>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</si>
  <si>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</si>
  <si>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</si>
  <si>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</si>
  <si>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</si>
  <si>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</si>
  <si>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</si>
  <si>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</si>
  <si>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</si>
  <si>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</si>
  <si>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</si>
  <si>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</si>
  <si>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</si>
  <si>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</si>
  <si>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</si>
  <si>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</si>
  <si>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</si>
  <si>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</si>
  <si>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</si>
  <si>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</si>
  <si>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</si>
  <si>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</si>
  <si>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</si>
  <si>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</si>
  <si>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</si>
  <si>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</si>
  <si>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</si>
  <si>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</si>
  <si>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</si>
  <si>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</si>
  <si>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</si>
  <si>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</si>
  <si>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</si>
  <si>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</si>
  <si>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</si>
  <si>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</si>
  <si>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</si>
  <si>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</si>
  <si>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</si>
  <si>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</si>
  <si>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</si>
  <si>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</si>
  <si>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</si>
  <si>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</si>
  <si>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</si>
  <si>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</si>
  <si>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</si>
  <si>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</si>
  <si>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</si>
  <si>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</si>
  <si>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</si>
  <si>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</si>
  <si>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</si>
  <si>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</si>
  <si>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</si>
  <si>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</si>
  <si>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</si>
  <si>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</si>
  <si>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</si>
  <si>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</si>
  <si>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</si>
  <si>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</si>
  <si>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</si>
  <si>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</si>
  <si>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</si>
  <si>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</si>
  <si>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</si>
  <si>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</si>
  <si>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</si>
  <si>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</si>
  <si>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</si>
  <si>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</si>
  <si>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</si>
  <si>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</si>
  <si>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</si>
  <si>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</si>
  <si>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</si>
  <si>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</si>
  <si>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</si>
  <si>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</si>
  <si>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</si>
  <si>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</si>
  <si>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</si>
  <si>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</si>
  <si>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</si>
  <si>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</si>
  <si>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</si>
  <si>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</si>
  <si>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</si>
  <si>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</si>
  <si>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</si>
  <si>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</si>
  <si>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</si>
  <si>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</si>
  <si>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</si>
  <si>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</si>
  <si>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</si>
  <si>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</si>
  <si>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</si>
  <si>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</si>
  <si>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</si>
  <si>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</si>
  <si>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</si>
  <si>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</si>
  <si>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</si>
  <si>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</si>
  <si>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</si>
  <si>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</si>
  <si>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</si>
  <si>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</si>
  <si>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</si>
  <si>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</si>
  <si>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</si>
  <si>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</si>
  <si>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</si>
  <si>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</si>
  <si>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</si>
  <si>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</si>
  <si>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</si>
  <si>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</si>
  <si>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</si>
  <si>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</si>
  <si>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</si>
  <si>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</si>
  <si>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</si>
  <si>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</si>
  <si>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</si>
  <si>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</si>
  <si>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</si>
  <si>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</si>
  <si>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</si>
  <si>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</si>
  <si>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</si>
  <si>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</si>
  <si>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</si>
  <si>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</si>
  <si>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</si>
  <si>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</si>
  <si>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</si>
  <si>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</si>
  <si>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</si>
  <si>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</si>
  <si>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</si>
  <si>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</si>
  <si>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</si>
  <si>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</si>
  <si>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</si>
  <si>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</si>
  <si>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</si>
  <si>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</si>
  <si>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</si>
  <si>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</si>
  <si>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</si>
  <si>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</si>
  <si>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</si>
  <si>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</si>
  <si>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</si>
  <si>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</si>
  <si>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</si>
  <si>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</si>
  <si>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</si>
  <si>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</si>
  <si>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</si>
  <si>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</si>
  <si>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</si>
  <si>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</si>
  <si>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</si>
  <si>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</si>
  <si>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</si>
  <si>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</si>
  <si>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</si>
  <si>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</si>
  <si>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</si>
  <si>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</si>
  <si>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</si>
  <si>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</si>
  <si>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</si>
  <si>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</si>
  <si>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</si>
  <si>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</si>
  <si>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</si>
  <si>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</si>
  <si>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</si>
  <si>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</si>
  <si>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</si>
  <si>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</si>
  <si>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</si>
  <si>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</si>
  <si>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</si>
  <si>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</si>
  <si>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</si>
  <si>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</si>
  <si>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</si>
  <si>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</si>
  <si>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</si>
  <si>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</si>
  <si>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</si>
  <si>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</si>
  <si>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</si>
  <si>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</si>
  <si>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</si>
  <si>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</si>
  <si>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</si>
  <si>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</si>
  <si>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</si>
  <si>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</si>
  <si>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</si>
  <si>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</si>
  <si>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</si>
  <si>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</si>
  <si>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</si>
  <si>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</si>
  <si>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</si>
  <si>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</si>
  <si>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</si>
  <si>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</si>
  <si>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</si>
  <si>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</si>
  <si>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</si>
  <si>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</si>
  <si>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</si>
  <si>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</si>
  <si>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</si>
  <si>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</si>
  <si>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</si>
  <si>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</si>
  <si>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</si>
  <si>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</si>
  <si>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</si>
  <si>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</si>
  <si>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</si>
  <si>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</si>
  <si>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</si>
  <si>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</si>
  <si>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</si>
  <si>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</si>
  <si>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</si>
  <si>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</si>
  <si>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</si>
  <si>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</si>
  <si>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</si>
  <si>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</si>
  <si>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</si>
  <si>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</si>
  <si>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</si>
  <si>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</si>
  <si>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</si>
  <si>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</si>
  <si>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</si>
  <si>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</si>
  <si>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</si>
  <si>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</si>
  <si>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</si>
  <si>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</si>
  <si>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</si>
  <si>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</si>
  <si>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</si>
  <si>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</si>
  <si>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</si>
  <si>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</si>
  <si>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</si>
  <si>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</si>
  <si>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</si>
  <si>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</si>
  <si>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</si>
  <si>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</si>
  <si>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</si>
  <si>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</si>
  <si>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</si>
  <si>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</si>
  <si>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</si>
  <si>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</si>
  <si>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</si>
  <si>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</si>
  <si>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</si>
  <si>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</si>
  <si>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</si>
  <si>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</si>
  <si>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</si>
  <si>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</si>
  <si>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</si>
  <si>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</si>
  <si>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</si>
  <si>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</si>
  <si>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</si>
  <si>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</si>
  <si>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</si>
  <si>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</si>
  <si>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</si>
  <si>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</si>
  <si>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</si>
  <si>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</si>
  <si>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</si>
  <si>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</si>
  <si>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</si>
  <si>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</si>
  <si>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</si>
  <si>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</si>
  <si>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</si>
  <si>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</si>
  <si>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</si>
  <si>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</si>
  <si>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</si>
  <si>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</si>
  <si>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</si>
  <si>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</si>
  <si>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</si>
  <si>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</si>
  <si>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</si>
  <si>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</si>
  <si>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</si>
  <si>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</si>
  <si>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</si>
  <si>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</si>
  <si>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</si>
  <si>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</si>
  <si>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</si>
  <si>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</si>
  <si>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</si>
  <si>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</si>
  <si>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</si>
  <si>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</si>
  <si>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</si>
  <si>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</si>
  <si>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</si>
  <si>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</si>
  <si>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</si>
  <si>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</si>
  <si>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</si>
  <si>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</si>
  <si>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</si>
  <si>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</si>
  <si>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</si>
  <si>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</si>
  <si>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</si>
  <si>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</si>
  <si>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</si>
  <si>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</si>
  <si>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</si>
  <si>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</si>
  <si>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</si>
  <si>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</si>
  <si>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</si>
  <si>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</si>
  <si>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</si>
  <si>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</si>
  <si>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</si>
  <si>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</si>
  <si>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</si>
  <si>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</si>
  <si>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</si>
  <si>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</si>
  <si>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</si>
  <si>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</si>
  <si>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</si>
  <si>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</si>
  <si>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</si>
  <si>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</si>
  <si>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</si>
  <si>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</si>
  <si>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</si>
  <si>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</si>
  <si>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</si>
  <si>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</si>
  <si>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</si>
  <si>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</si>
  <si>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</si>
  <si>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</si>
  <si>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</si>
  <si>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</si>
  <si>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</si>
  <si>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</si>
  <si>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</si>
  <si>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</si>
  <si>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</si>
  <si>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</si>
  <si>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</si>
  <si>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</si>
  <si>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</si>
  <si>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</si>
  <si>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</si>
  <si>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</si>
  <si>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</si>
  <si>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</si>
  <si>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</si>
  <si>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</si>
  <si>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</si>
  <si>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</si>
  <si>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</si>
  <si>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</si>
  <si>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</si>
  <si>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</si>
  <si>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</si>
  <si>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</si>
  <si>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</si>
  <si>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</si>
  <si>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</si>
  <si>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</si>
  <si>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</si>
  <si>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</si>
  <si>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</si>
  <si>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</si>
  <si>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</si>
  <si>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</si>
  <si>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</si>
  <si>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</si>
  <si>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</si>
  <si>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</si>
  <si>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</si>
  <si>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</si>
  <si>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</si>
  <si>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</si>
  <si>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</si>
  <si>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</si>
  <si>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</si>
  <si>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</si>
  <si>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</si>
  <si>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</si>
  <si>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</si>
  <si>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</si>
  <si>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</si>
  <si>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</si>
  <si>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</si>
  <si>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</si>
  <si>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</si>
  <si>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</si>
  <si>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</si>
  <si>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</si>
  <si>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</si>
  <si>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</si>
  <si>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</si>
  <si>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</si>
  <si>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</si>
  <si>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</si>
  <si>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</si>
  <si>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</si>
  <si>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</si>
  <si>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</si>
  <si>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</si>
  <si>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</si>
  <si>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</si>
  <si>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</si>
  <si>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</si>
  <si>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</si>
  <si>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</si>
  <si>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</si>
  <si>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</si>
  <si>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</si>
  <si>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</si>
  <si>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</si>
  <si>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</si>
  <si>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</si>
  <si>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</si>
  <si>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</si>
  <si>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</si>
  <si>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</si>
  <si>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</si>
  <si>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</si>
  <si>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</si>
  <si>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</si>
  <si>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</si>
  <si>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</si>
  <si>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</si>
  <si>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</si>
  <si>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</si>
  <si>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</si>
  <si>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</si>
  <si>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</si>
  <si>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</si>
  <si>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</si>
  <si>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</si>
  <si>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</si>
  <si>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</si>
  <si>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</si>
  <si>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</si>
  <si>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</si>
  <si>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</si>
  <si>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</si>
  <si>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</si>
  <si>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</si>
  <si>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</si>
  <si>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</si>
  <si>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</si>
  <si>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</si>
  <si>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</si>
  <si>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</si>
  <si>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</si>
  <si>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</si>
  <si>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</si>
  <si>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</si>
  <si>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</si>
  <si>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</si>
  <si>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</si>
  <si>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</si>
  <si>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</si>
  <si>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</si>
  <si>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</si>
  <si>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</si>
  <si>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</si>
  <si>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</si>
  <si>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</si>
  <si>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</si>
  <si>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</si>
  <si>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</si>
  <si>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</si>
  <si>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</si>
  <si>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</si>
  <si>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</si>
  <si>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</si>
  <si>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</si>
  <si>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</si>
  <si>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</si>
  <si>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</si>
  <si>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</si>
  <si>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</si>
  <si>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</si>
  <si>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</si>
  <si>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</si>
  <si>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</si>
  <si>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</si>
  <si>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</si>
  <si>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</si>
  <si>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</si>
  <si>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</si>
  <si>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</si>
  <si>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</si>
  <si>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</si>
  <si>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</si>
  <si>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</si>
  <si>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</si>
  <si>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</si>
  <si>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</si>
  <si>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</si>
  <si>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</si>
  <si>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</si>
  <si>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</si>
  <si>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</si>
  <si>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</si>
  <si>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</si>
  <si>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</si>
  <si>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</si>
  <si>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</si>
  <si>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</si>
  <si>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</si>
  <si>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</si>
  <si>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</si>
  <si>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</si>
  <si>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</si>
  <si>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</si>
  <si>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</si>
  <si>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</si>
  <si>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</si>
  <si>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</si>
  <si>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</si>
  <si>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</si>
  <si>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</si>
  <si>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</si>
  <si>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</si>
  <si>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</si>
  <si>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</si>
  <si>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</si>
  <si>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</si>
  <si>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</si>
  <si>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</si>
  <si>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</si>
  <si>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</si>
  <si>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</si>
  <si>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</si>
  <si>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</si>
  <si>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</si>
  <si>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</si>
  <si>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</si>
  <si>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</si>
  <si>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</si>
  <si>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</si>
  <si>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</si>
  <si>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</si>
  <si>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</si>
  <si>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</si>
  <si>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</si>
  <si>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</si>
  <si>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</si>
  <si>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</si>
  <si>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</si>
  <si>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</si>
  <si>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</si>
  <si>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</si>
  <si>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</si>
  <si>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</si>
  <si>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</si>
  <si>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</si>
  <si>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</si>
  <si>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</si>
  <si>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</si>
  <si>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</si>
  <si>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</si>
  <si>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</si>
  <si>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</si>
  <si>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</si>
  <si>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</si>
  <si>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</si>
  <si>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</si>
  <si>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</si>
  <si>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</si>
  <si>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</si>
  <si>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</si>
  <si>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</si>
  <si>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</si>
  <si>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</si>
  <si>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</si>
  <si>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</si>
  <si>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</si>
  <si>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</si>
  <si>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</si>
  <si>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</si>
  <si>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</si>
  <si>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</si>
  <si>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</si>
  <si>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</si>
  <si>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</si>
  <si>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</si>
  <si>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</si>
  <si>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</si>
  <si>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</si>
  <si>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</si>
  <si>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</si>
  <si>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</si>
  <si>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</si>
  <si>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</si>
  <si>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</si>
  <si>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</si>
  <si>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</si>
  <si>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</si>
  <si>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</si>
  <si>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</si>
  <si>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</si>
  <si>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</si>
  <si>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</si>
  <si>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</si>
  <si>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</si>
  <si>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</si>
  <si>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</si>
  <si>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</si>
  <si>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</si>
  <si>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</si>
  <si>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</si>
  <si>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</si>
  <si>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</si>
  <si>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</si>
  <si>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</si>
  <si>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</si>
  <si>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</si>
  <si>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</si>
  <si>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</si>
  <si>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</si>
  <si>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</si>
  <si>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</si>
  <si>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</si>
  <si>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</si>
  <si>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</si>
  <si>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</si>
  <si>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</si>
  <si>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</si>
  <si>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</si>
  <si>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</si>
  <si>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</si>
  <si>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</si>
  <si>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</si>
  <si>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</si>
  <si>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</si>
  <si>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</si>
  <si>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</si>
  <si>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</si>
  <si>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</si>
  <si>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</si>
  <si>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</si>
  <si>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</si>
  <si>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</si>
  <si>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</si>
  <si>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</si>
  <si>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</si>
  <si>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</si>
  <si>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</si>
  <si>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</si>
  <si>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</si>
  <si>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</si>
  <si>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</si>
  <si>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</si>
  <si>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</si>
  <si>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</si>
  <si>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</si>
  <si>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</si>
  <si>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</si>
  <si>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</si>
  <si>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</si>
  <si>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</si>
  <si>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</si>
  <si>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</si>
  <si>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</si>
  <si>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</si>
  <si>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</si>
  <si>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</si>
  <si>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</si>
  <si>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</si>
  <si>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</si>
  <si>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</si>
  <si>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</si>
  <si>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</si>
  <si>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</si>
  <si>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</si>
  <si>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</si>
  <si>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</si>
  <si>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</si>
  <si>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</si>
  <si>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</si>
  <si>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</si>
  <si>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</si>
  <si>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</si>
  <si>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</si>
  <si>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</si>
  <si>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</si>
  <si>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</si>
  <si>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</si>
  <si>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</si>
  <si>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</si>
  <si>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</si>
  <si>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</si>
  <si>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</si>
  <si>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</si>
  <si>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</si>
  <si>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</si>
  <si>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</si>
  <si>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</si>
  <si>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</si>
  <si>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</si>
  <si>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</si>
  <si>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</si>
  <si>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</si>
  <si>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</si>
  <si>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</si>
  <si>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</si>
  <si>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</si>
  <si>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</si>
  <si>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</si>
  <si>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</si>
  <si>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</si>
  <si>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</si>
  <si>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</si>
  <si>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</si>
  <si>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</si>
  <si>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</si>
  <si>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</si>
  <si>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</si>
  <si>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</si>
  <si>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</si>
  <si>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</si>
  <si>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</si>
  <si>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</si>
  <si>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</si>
  <si>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</si>
  <si>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</si>
  <si>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</si>
  <si>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</si>
  <si>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</si>
  <si>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</si>
  <si>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</si>
  <si>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</si>
  <si>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</si>
  <si>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</si>
  <si>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</si>
  <si>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</si>
  <si>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</si>
  <si>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</si>
  <si>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</si>
  <si>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</si>
  <si>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</si>
  <si>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</si>
  <si>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</si>
  <si>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</si>
  <si>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</si>
  <si>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</si>
  <si>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</si>
  <si>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</si>
  <si>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</si>
  <si>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</si>
  <si>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</si>
  <si>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</si>
  <si>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</si>
  <si>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</si>
  <si>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</si>
  <si>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</si>
  <si>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</si>
  <si>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</si>
  <si>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</si>
  <si>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</si>
  <si>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</si>
  <si>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</si>
  <si>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</si>
  <si>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</si>
  <si>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</si>
  <si>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</si>
  <si>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</si>
  <si>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</si>
  <si>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</si>
  <si>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</si>
  <si>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</si>
  <si>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</si>
  <si>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</si>
  <si>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</si>
  <si>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</si>
  <si>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</si>
  <si>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</si>
  <si>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</si>
  <si>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</si>
  <si>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</si>
  <si>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</si>
  <si>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</si>
  <si>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</si>
  <si>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</si>
  <si>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</si>
  <si>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</si>
  <si>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</si>
  <si>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</si>
  <si>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</si>
  <si>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</si>
  <si>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</si>
  <si>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</si>
  <si>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</si>
  <si>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</si>
  <si>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</si>
  <si>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</si>
  <si>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</si>
  <si>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</si>
  <si>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</si>
  <si>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</si>
  <si>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</si>
  <si>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</si>
  <si>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</si>
  <si>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</si>
  <si>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</si>
  <si>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</si>
  <si>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</si>
  <si>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</si>
  <si>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</si>
  <si>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</si>
  <si>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</si>
  <si>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</si>
  <si>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</si>
  <si>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</si>
  <si>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</si>
  <si>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</si>
  <si>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</si>
  <si>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</si>
  <si>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</si>
  <si>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</si>
  <si>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</si>
  <si>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</si>
  <si>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</si>
  <si>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</si>
  <si>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</si>
  <si>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</si>
  <si>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</si>
  <si>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</si>
  <si>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</si>
  <si>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</si>
  <si>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</si>
  <si>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</si>
  <si>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</si>
  <si>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</si>
  <si>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</si>
  <si>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</si>
  <si>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</si>
  <si>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</si>
  <si>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</si>
  <si>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</si>
  <si>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</si>
  <si>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</si>
  <si>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</si>
  <si>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</si>
  <si>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</si>
  <si>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</si>
  <si>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</si>
  <si>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</si>
  <si>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</si>
  <si>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</si>
  <si>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</si>
  <si>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</si>
  <si>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</si>
  <si>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</si>
  <si>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</si>
  <si>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</si>
  <si>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</si>
  <si>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</si>
  <si>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</si>
  <si>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</si>
  <si>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</si>
  <si>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</si>
  <si>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</si>
  <si>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</si>
  <si>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</si>
  <si>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</si>
  <si>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</si>
  <si>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</si>
  <si>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</si>
  <si>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</si>
  <si>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</si>
  <si>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</si>
  <si>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</si>
  <si>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</si>
  <si>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</si>
  <si>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</si>
  <si>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</si>
  <si>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</si>
  <si>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</si>
  <si>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</si>
  <si>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</si>
  <si>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</si>
  <si>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</si>
  <si>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</si>
  <si>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</si>
  <si>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</si>
  <si>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</si>
  <si>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</si>
  <si>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</si>
  <si>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</si>
  <si>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</si>
  <si>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</si>
  <si>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</si>
  <si>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</si>
  <si>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</si>
  <si>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</si>
  <si>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</si>
  <si>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</si>
  <si>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</si>
  <si>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</si>
  <si>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</si>
  <si>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</si>
  <si>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</si>
  <si>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</si>
  <si>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</si>
  <si>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</si>
  <si>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</si>
  <si>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</si>
  <si>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</si>
  <si>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</si>
  <si>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</si>
  <si>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</si>
  <si>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</si>
  <si>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</si>
  <si>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</si>
  <si>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</si>
  <si>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</si>
  <si>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</si>
  <si>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</si>
  <si>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</si>
  <si>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</si>
  <si>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</si>
  <si>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</si>
  <si>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</si>
  <si>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</si>
  <si>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</si>
  <si>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</si>
  <si>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</si>
  <si>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</si>
  <si>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</si>
  <si>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</si>
  <si>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</si>
  <si>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</si>
  <si>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</si>
  <si>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</si>
  <si>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</si>
  <si>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</si>
  <si>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</si>
  <si>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</si>
  <si>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</si>
  <si>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</si>
  <si>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</si>
  <si>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</si>
  <si>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</si>
  <si>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</si>
  <si>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</si>
  <si>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</si>
  <si>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</si>
  <si>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</si>
  <si>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</si>
  <si>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</si>
  <si>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</si>
  <si>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</si>
  <si>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</si>
  <si>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</si>
  <si>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</si>
  <si>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</si>
  <si>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</si>
  <si>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</si>
  <si>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</si>
  <si>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</si>
  <si>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</si>
  <si>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</si>
  <si>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</si>
  <si>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</si>
  <si>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</si>
  <si>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</si>
  <si>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</si>
  <si>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</si>
  <si>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</si>
  <si>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</si>
  <si>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</si>
  <si>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</si>
  <si>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</si>
  <si>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</si>
  <si>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</si>
  <si>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</si>
  <si>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</si>
  <si>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</si>
  <si>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</si>
  <si>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</si>
  <si>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</si>
  <si>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</si>
  <si>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</si>
  <si>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</si>
  <si>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</si>
  <si>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</si>
  <si>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</si>
  <si>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</si>
  <si>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</si>
  <si>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</si>
  <si>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</si>
  <si>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</si>
  <si>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</si>
  <si>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</si>
  <si>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</si>
  <si>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</si>
  <si>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</si>
  <si>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</si>
  <si>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</si>
  <si>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</si>
  <si>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</si>
  <si>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</si>
  <si>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</si>
  <si>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</si>
  <si>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</si>
  <si>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</si>
  <si>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</si>
  <si>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</si>
  <si>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</si>
  <si>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</si>
  <si>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</si>
  <si>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</si>
  <si>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</si>
  <si>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</si>
  <si>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</si>
  <si>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</si>
  <si>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</si>
  <si>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</si>
  <si>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</si>
  <si>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</si>
  <si>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</si>
  <si>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</si>
  <si>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</si>
  <si>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</si>
  <si>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</si>
  <si>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</si>
  <si>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</si>
  <si>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</si>
  <si>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</si>
  <si>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</si>
  <si>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</si>
  <si>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</si>
  <si>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</si>
  <si>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</si>
  <si>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</si>
  <si>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</si>
  <si>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</si>
  <si>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</si>
  <si>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</si>
  <si>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</si>
  <si>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</si>
  <si>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</si>
  <si>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</si>
  <si>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</si>
  <si>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</si>
  <si>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</si>
  <si>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</si>
  <si>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</si>
  <si>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</si>
  <si>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</si>
  <si>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</si>
  <si>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</si>
  <si>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</si>
  <si>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</si>
  <si>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</si>
  <si>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</si>
  <si>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</si>
  <si>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</si>
  <si>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</si>
  <si>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</si>
  <si>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</si>
  <si>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</si>
  <si>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</si>
  <si>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</si>
  <si>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</si>
  <si>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</si>
  <si>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</si>
  <si>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</si>
  <si>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</si>
  <si>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</si>
  <si>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</si>
  <si>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</si>
  <si>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</si>
  <si>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</si>
  <si>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</si>
  <si>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</si>
  <si>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</si>
  <si>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</si>
  <si>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</si>
  <si>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</si>
  <si>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</si>
  <si>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</si>
  <si>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</si>
  <si>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</si>
  <si>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</si>
  <si>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</si>
  <si>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</si>
  <si>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</si>
  <si>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</si>
  <si>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</si>
  <si>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</si>
  <si>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</si>
  <si>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</si>
  <si>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</si>
  <si>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</si>
  <si>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</si>
  <si>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</si>
  <si>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</si>
  <si>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</si>
  <si>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</si>
  <si>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</si>
  <si>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</si>
  <si>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</si>
  <si>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</si>
  <si>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</si>
  <si>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</si>
  <si>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</si>
  <si>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</si>
  <si>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</si>
  <si>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</si>
  <si>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</si>
  <si>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</si>
  <si>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</si>
  <si>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</si>
  <si>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</si>
  <si>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</si>
  <si>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</si>
  <si>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</si>
  <si>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</si>
  <si>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</si>
  <si>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</si>
  <si>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</si>
  <si>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</si>
  <si>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</si>
  <si>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</si>
  <si>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</si>
  <si>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</si>
  <si>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</si>
  <si>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</si>
  <si>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</si>
  <si>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</si>
  <si>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</si>
  <si>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</si>
  <si>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</si>
  <si>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</si>
  <si>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</si>
  <si>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</si>
  <si>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</si>
  <si>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</si>
  <si>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</si>
  <si>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</si>
  <si>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</si>
  <si>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</si>
  <si>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</si>
  <si>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</si>
  <si>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</si>
  <si>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</si>
  <si>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</si>
  <si>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</si>
  <si>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</si>
  <si>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</si>
  <si>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</si>
  <si>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</si>
  <si>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</si>
  <si>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</si>
  <si>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</si>
  <si>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</si>
  <si>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</si>
  <si>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</si>
  <si>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</si>
  <si>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</si>
  <si>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</si>
  <si>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</si>
  <si>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</si>
  <si>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</si>
  <si>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</si>
  <si>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</si>
  <si>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</si>
  <si>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</si>
  <si>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</si>
  <si>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</si>
  <si>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</si>
  <si>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</si>
  <si>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</si>
  <si>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</si>
  <si>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</si>
  <si>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</si>
  <si>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</si>
  <si>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</si>
  <si>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</si>
  <si>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</si>
  <si>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</si>
  <si>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</si>
  <si>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</si>
  <si>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</si>
  <si>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</si>
  <si>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</si>
  <si>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</si>
  <si>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</si>
  <si>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</si>
  <si>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</si>
  <si>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</si>
  <si>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</si>
  <si>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</si>
  <si>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</si>
  <si>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</si>
  <si>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</si>
  <si>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</si>
  <si>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</si>
  <si>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</si>
  <si>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</si>
  <si>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</si>
  <si>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</si>
  <si>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</si>
  <si>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</si>
  <si>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</si>
  <si>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</si>
  <si>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</si>
  <si>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</si>
  <si>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</si>
  <si>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</si>
  <si>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</si>
  <si>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</si>
  <si>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</si>
  <si>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</si>
  <si>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</si>
  <si>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</si>
  <si>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</si>
  <si>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</si>
  <si>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</si>
  <si>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</si>
  <si>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</si>
  <si>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</si>
  <si>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</si>
  <si>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</si>
  <si>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</si>
  <si>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</si>
  <si>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</si>
  <si>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</si>
  <si>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</si>
  <si>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</si>
  <si>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</si>
  <si>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</si>
  <si>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</si>
  <si>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</si>
  <si>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</si>
  <si>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</si>
  <si>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</si>
  <si>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</si>
  <si>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</si>
  <si>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</si>
  <si>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</si>
  <si>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</si>
  <si>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</si>
  <si>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</si>
  <si>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</si>
  <si>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</si>
  <si>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</si>
  <si>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</si>
  <si>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</si>
  <si>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</si>
  <si>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</si>
  <si>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</si>
  <si>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</si>
  <si>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</si>
  <si>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</si>
  <si>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</si>
  <si>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</si>
  <si>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</si>
  <si>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</si>
  <si>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</si>
  <si>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</si>
  <si>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</si>
  <si>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</si>
  <si>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</si>
  <si>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</si>
  <si>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</si>
  <si>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</si>
  <si>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</si>
  <si>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</si>
  <si>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</si>
  <si>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</si>
  <si>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</si>
  <si>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</si>
  <si>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</si>
  <si>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</si>
  <si>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</si>
  <si>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</si>
  <si>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</si>
  <si>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</si>
  <si>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</si>
  <si>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</si>
  <si>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</si>
  <si>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</si>
  <si>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</si>
  <si>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</si>
  <si>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</si>
  <si>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</si>
  <si>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</si>
  <si>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</si>
  <si>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</si>
  <si>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</si>
  <si>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</si>
  <si>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</si>
  <si>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</si>
  <si>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</si>
  <si>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</si>
  <si>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</si>
  <si>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</si>
  <si>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</si>
  <si>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</si>
  <si>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</si>
  <si>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</si>
  <si>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</si>
  <si>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</si>
  <si>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</si>
  <si>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</si>
  <si>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</si>
  <si>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</si>
  <si>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</si>
  <si>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</si>
  <si>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</si>
  <si>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</si>
  <si>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</si>
  <si>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</si>
  <si>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</si>
  <si>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</si>
  <si>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</si>
  <si>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</si>
  <si>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</si>
  <si>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</si>
  <si>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</si>
  <si>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</si>
  <si>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</si>
  <si>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</si>
  <si>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</si>
  <si>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</si>
  <si>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</si>
  <si>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</si>
  <si>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</si>
  <si>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</si>
  <si>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</si>
  <si>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</si>
  <si>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</si>
  <si>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</si>
  <si>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</si>
  <si>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</si>
  <si>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</si>
  <si>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</si>
  <si>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</si>
  <si>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</si>
  <si>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</si>
  <si>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</si>
  <si>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</si>
  <si>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</si>
  <si>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</si>
  <si>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</si>
  <si>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</si>
  <si>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</si>
  <si>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</si>
  <si>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</si>
  <si>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</si>
  <si>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</si>
  <si>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</si>
  <si>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</si>
  <si>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</si>
  <si>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</si>
  <si>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</si>
  <si>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</si>
  <si>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</si>
  <si>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</si>
  <si>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</si>
  <si>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</si>
  <si>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</si>
  <si>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</si>
  <si>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</si>
  <si>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</si>
  <si>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</si>
  <si>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</si>
  <si>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</si>
  <si>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</si>
  <si>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</si>
  <si>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</si>
  <si>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</si>
  <si>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</si>
  <si>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</si>
  <si>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</si>
  <si>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</si>
  <si>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</si>
  <si>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</si>
  <si>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</si>
  <si>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</si>
  <si>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</si>
  <si>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</si>
  <si>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</si>
  <si>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</si>
  <si>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</si>
  <si>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</si>
  <si>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</si>
  <si>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</si>
  <si>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</si>
  <si>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</si>
  <si>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</si>
  <si>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</si>
  <si>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</si>
  <si>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</si>
  <si>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</si>
  <si>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</si>
  <si>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</si>
  <si>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</si>
  <si>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</si>
  <si>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</si>
  <si>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</si>
  <si>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</si>
  <si>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</si>
  <si>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</si>
  <si>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</si>
  <si>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</si>
  <si>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</si>
  <si>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</si>
  <si>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</si>
  <si>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</si>
  <si>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</si>
  <si>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</si>
  <si>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</si>
  <si>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</si>
  <si>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</si>
  <si>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</si>
  <si>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</si>
  <si>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</si>
  <si>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</si>
  <si>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</si>
  <si>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</si>
  <si>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</si>
  <si>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</si>
  <si>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</si>
  <si>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</si>
  <si>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</si>
  <si>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</si>
  <si>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</si>
  <si>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</si>
  <si>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</si>
  <si>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</si>
  <si>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</si>
  <si>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</si>
  <si>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</si>
  <si>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</si>
  <si>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</si>
  <si>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</si>
  <si>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</si>
  <si>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</si>
  <si>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</si>
  <si>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</si>
  <si>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</si>
  <si>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</si>
  <si>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</si>
  <si>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</si>
  <si>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</si>
  <si>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</si>
  <si>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</si>
  <si>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</si>
  <si>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</si>
  <si>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</si>
  <si>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</si>
  <si>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</si>
  <si>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</si>
  <si>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</si>
  <si>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</si>
  <si>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</si>
  <si>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</si>
  <si>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</si>
  <si>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</si>
  <si>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</si>
  <si>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</si>
  <si>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</si>
  <si>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</si>
  <si>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</si>
  <si>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</si>
  <si>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</si>
  <si>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</si>
  <si>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</si>
  <si>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</si>
  <si>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</si>
  <si>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</si>
  <si>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</si>
  <si>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</si>
  <si>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</si>
  <si>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</si>
  <si>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</si>
  <si>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</si>
  <si>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</si>
  <si>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</si>
  <si>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</si>
  <si>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</si>
  <si>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</si>
  <si>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</si>
  <si>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</si>
  <si>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</si>
  <si>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</si>
  <si>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</si>
  <si>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</si>
  <si>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</si>
  <si>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</si>
  <si>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</si>
  <si>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</si>
  <si>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</si>
  <si>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</si>
  <si>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</si>
  <si>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</si>
  <si>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</si>
  <si>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</si>
  <si>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</si>
  <si>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</si>
  <si>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</si>
  <si>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</si>
  <si>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</si>
  <si>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</si>
  <si>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</si>
  <si>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</si>
  <si>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</si>
  <si>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</si>
  <si>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</si>
  <si>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</si>
  <si>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</si>
  <si>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</si>
  <si>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</si>
  <si>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</si>
  <si>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</si>
  <si>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</si>
  <si>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</si>
  <si>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</si>
  <si>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</si>
  <si>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</si>
  <si>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</si>
  <si>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</si>
  <si>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</si>
  <si>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</si>
  <si>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</si>
  <si>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</si>
  <si>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</si>
  <si>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</si>
  <si>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</si>
  <si>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</si>
  <si>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</si>
  <si>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</si>
  <si>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</si>
  <si>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</si>
  <si>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</si>
  <si>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</si>
  <si>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</si>
  <si>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</si>
  <si>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</si>
  <si>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</si>
  <si>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</si>
  <si>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</si>
  <si>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</si>
  <si>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</si>
  <si>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</si>
  <si>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</si>
  <si>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</si>
  <si>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</si>
  <si>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</si>
  <si>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</si>
  <si>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</si>
  <si>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</si>
  <si>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</si>
  <si>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</si>
  <si>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</si>
  <si>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</si>
  <si>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</si>
  <si>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</si>
  <si>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</si>
  <si>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</si>
  <si>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</si>
  <si>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</si>
  <si>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</si>
  <si>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</si>
  <si>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</si>
  <si>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</si>
  <si>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</si>
  <si>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</si>
  <si>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</si>
  <si>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</si>
  <si>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</si>
  <si>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</si>
  <si>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</si>
  <si>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</si>
  <si>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</si>
  <si>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</si>
  <si>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</si>
  <si>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</si>
  <si>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</si>
  <si>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</si>
  <si>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</si>
  <si>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</si>
  <si>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</si>
  <si>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</si>
  <si>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</si>
  <si>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</si>
  <si>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</si>
  <si>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</si>
  <si>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</si>
  <si>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</si>
  <si>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</si>
  <si>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</si>
  <si>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</si>
  <si>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</si>
  <si>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</si>
  <si>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</si>
  <si>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</si>
  <si>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</si>
  <si>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</si>
  <si>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</si>
  <si>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</si>
  <si>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</si>
  <si>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</si>
  <si>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</si>
  <si>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</si>
  <si>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</si>
  <si>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</si>
  <si>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</si>
  <si>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</si>
  <si>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</si>
  <si>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</si>
  <si>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</si>
  <si>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</si>
  <si>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</si>
  <si>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</si>
  <si>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</si>
  <si>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</si>
  <si>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</si>
  <si>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</si>
  <si>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</si>
  <si>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</si>
  <si>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</si>
  <si>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</si>
  <si>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</si>
  <si>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</si>
  <si>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</si>
  <si>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</si>
  <si>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</si>
  <si>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</si>
  <si>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</si>
  <si>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</si>
  <si>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</si>
  <si>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</si>
  <si>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</si>
  <si>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</si>
  <si>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</si>
  <si>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</si>
  <si>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</si>
  <si>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</si>
  <si>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</si>
  <si>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</si>
  <si>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</si>
  <si>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</si>
  <si>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</si>
  <si>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</si>
  <si>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</si>
  <si>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</si>
  <si>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</si>
  <si>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</si>
  <si>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</si>
  <si>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</si>
  <si>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</si>
  <si>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</si>
  <si>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</si>
  <si>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</si>
  <si>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</si>
  <si>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</si>
  <si>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</si>
  <si>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</si>
  <si>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</si>
  <si>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</si>
  <si>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</si>
  <si>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</si>
  <si>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</si>
  <si>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</si>
  <si>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</si>
  <si>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</si>
  <si>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</si>
  <si>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</si>
  <si>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</si>
  <si>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</si>
  <si>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</si>
  <si>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</si>
  <si>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</si>
  <si>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</si>
  <si>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</si>
  <si>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</si>
  <si>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</si>
  <si>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</si>
  <si>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</si>
  <si>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</si>
  <si>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</si>
  <si>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</si>
  <si>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</si>
  <si>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</si>
  <si>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</si>
  <si>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</si>
  <si>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</si>
  <si>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</si>
  <si>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</si>
  <si>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</si>
  <si>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</si>
  <si>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</si>
  <si>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</si>
  <si>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</si>
  <si>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</si>
  <si>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</si>
  <si>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</si>
  <si>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</si>
  <si>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</si>
  <si>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</si>
  <si>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</si>
  <si>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</si>
  <si>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</si>
  <si>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</si>
  <si>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</si>
  <si>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</si>
  <si>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</si>
  <si>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</si>
  <si>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</si>
  <si>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</si>
  <si>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</si>
  <si>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</si>
  <si>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</si>
  <si>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</si>
  <si>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</si>
  <si>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</si>
  <si>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</si>
  <si>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</si>
  <si>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</si>
  <si>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</si>
  <si>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</si>
  <si>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</si>
  <si>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</si>
  <si>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</si>
  <si>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</si>
  <si>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</si>
  <si>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</si>
  <si>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</si>
  <si>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</si>
  <si>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</si>
  <si>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</si>
  <si>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</si>
  <si>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</si>
  <si>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</si>
  <si>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</si>
  <si>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</si>
  <si>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</si>
  <si>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</si>
  <si>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</si>
  <si>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</si>
  <si>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</si>
  <si>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</si>
  <si>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</si>
  <si>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</si>
  <si>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</si>
  <si>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</si>
  <si>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</si>
  <si>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</si>
  <si>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</si>
  <si>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</si>
  <si>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</si>
  <si>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</si>
  <si>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</si>
  <si>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</si>
  <si>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</si>
  <si>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</si>
  <si>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</si>
  <si>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</si>
  <si>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</si>
  <si>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</si>
  <si>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</si>
  <si>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</si>
  <si>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</si>
  <si>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</si>
  <si>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</si>
  <si>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</si>
  <si>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</si>
  <si>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</si>
  <si>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</si>
  <si>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</si>
  <si>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</si>
  <si>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</si>
  <si>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</si>
  <si>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</si>
  <si>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</si>
  <si>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</si>
  <si>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</si>
  <si>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</si>
  <si>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</si>
  <si>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</si>
  <si>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</si>
  <si>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</si>
  <si>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</si>
  <si>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</si>
  <si>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</si>
  <si>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</si>
  <si>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</si>
  <si>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</si>
  <si>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</si>
  <si>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</si>
  <si>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</si>
  <si>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</si>
  <si>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</si>
  <si>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</si>
  <si>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</si>
  <si>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</si>
  <si>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</si>
  <si>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</si>
  <si>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</si>
  <si>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</si>
  <si>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</si>
  <si>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</si>
  <si>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</si>
  <si>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</si>
  <si>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</si>
  <si>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</si>
  <si>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</si>
  <si>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</si>
  <si>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</si>
  <si>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</si>
  <si>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</si>
  <si>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</si>
  <si>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</si>
  <si>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</si>
  <si>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</si>
  <si>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</si>
  <si>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</si>
  <si>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</si>
  <si>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</si>
  <si>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</si>
  <si>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</si>
  <si>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</si>
  <si>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</si>
  <si>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</si>
  <si>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</si>
  <si>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</si>
  <si>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</si>
  <si>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</si>
  <si>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</si>
  <si>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</si>
  <si>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</si>
  <si>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</si>
  <si>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</si>
  <si>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</si>
  <si>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</si>
  <si>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</si>
  <si>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</si>
  <si>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</si>
  <si>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</si>
  <si>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</si>
  <si>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</si>
  <si>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</si>
  <si>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</si>
  <si>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</si>
  <si>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</si>
  <si>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</si>
  <si>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</si>
  <si>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</si>
  <si>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</si>
  <si>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</si>
  <si>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</si>
  <si>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</si>
  <si>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</si>
  <si>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</si>
  <si>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</si>
  <si>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</si>
  <si>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</si>
  <si>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</si>
  <si>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</si>
  <si>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</si>
  <si>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</si>
  <si>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</si>
  <si>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</si>
  <si>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</si>
  <si>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</si>
  <si>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</si>
  <si>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</si>
  <si>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</si>
  <si>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</si>
  <si>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</si>
  <si>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</si>
  <si>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</si>
  <si>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</si>
  <si>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</si>
  <si>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</si>
  <si>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</si>
  <si>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</si>
  <si>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</si>
  <si>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</si>
  <si>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</si>
  <si>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</si>
  <si>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</si>
  <si>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</si>
  <si>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</si>
  <si>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</si>
  <si>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</si>
  <si>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</si>
  <si>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</si>
  <si>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</si>
  <si>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</si>
  <si>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</si>
  <si>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</si>
  <si>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</si>
  <si>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</si>
  <si>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</si>
  <si>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</si>
  <si>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</si>
  <si>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</si>
  <si>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</si>
  <si>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</si>
  <si>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</si>
  <si>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</si>
  <si>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</si>
  <si>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</si>
  <si>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</si>
  <si>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</si>
  <si>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</si>
  <si>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</si>
  <si>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</si>
  <si>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</si>
  <si>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</si>
  <si>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</si>
  <si>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</si>
  <si>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</si>
  <si>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</si>
  <si>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</si>
  <si>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</si>
  <si>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</si>
  <si>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</si>
  <si>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</si>
  <si>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</si>
  <si>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</si>
  <si>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</si>
  <si>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</si>
  <si>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</si>
  <si>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</si>
  <si>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</si>
  <si>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</si>
  <si>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</si>
  <si>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</si>
  <si>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</si>
  <si>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</si>
  <si>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</si>
  <si>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</si>
  <si>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</si>
  <si>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</si>
  <si>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</si>
  <si>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</si>
  <si>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</si>
  <si>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</si>
  <si>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</si>
  <si>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</si>
  <si>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</si>
  <si>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</si>
  <si>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</si>
  <si>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</si>
  <si>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</si>
  <si>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</si>
  <si>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</si>
  <si>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</si>
  <si>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</si>
  <si>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</si>
  <si>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</si>
  <si>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</si>
  <si>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</si>
  <si>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</si>
  <si>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</si>
  <si>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</si>
  <si>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</si>
  <si>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</si>
  <si>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</si>
  <si>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</si>
  <si>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</si>
  <si>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</si>
  <si>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</si>
  <si>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</si>
  <si>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</si>
  <si>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</si>
  <si>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</si>
  <si>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</si>
  <si>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</si>
  <si>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</si>
  <si>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</si>
  <si>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</si>
  <si>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</si>
  <si>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</si>
  <si>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</si>
  <si>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</si>
  <si>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</si>
  <si>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</si>
  <si>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</si>
  <si>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</si>
  <si>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</si>
  <si>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</si>
  <si>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</si>
  <si>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</si>
  <si>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</si>
  <si>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</si>
  <si>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</si>
  <si>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</si>
  <si>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</si>
  <si>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</si>
  <si>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</si>
  <si>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</si>
  <si>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</si>
  <si>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</si>
  <si>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</si>
  <si>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</si>
  <si>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</si>
  <si>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</si>
  <si>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</si>
  <si>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</si>
  <si>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</si>
  <si>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</si>
  <si>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</si>
  <si>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</si>
  <si>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</si>
  <si>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</si>
  <si>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</si>
  <si>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</si>
  <si>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</si>
  <si>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</si>
  <si>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</si>
  <si>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</si>
  <si>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</si>
  <si>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</si>
  <si>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</si>
  <si>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</si>
  <si>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</si>
  <si>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</si>
  <si>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</si>
  <si>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</si>
  <si>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</si>
  <si>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</si>
  <si>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</si>
  <si>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</si>
  <si>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</si>
  <si>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</si>
  <si>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</si>
  <si>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</si>
  <si>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</si>
  <si>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</si>
  <si>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</si>
  <si>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</si>
  <si>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</si>
  <si>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</si>
  <si>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</si>
  <si>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</si>
  <si>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</si>
  <si>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</si>
  <si>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</si>
  <si>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</si>
  <si>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</si>
  <si>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</si>
  <si>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</si>
  <si>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</si>
  <si>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</si>
  <si>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</si>
  <si>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</si>
  <si>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</si>
  <si>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</si>
  <si>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</si>
  <si>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</si>
  <si>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</si>
  <si>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</si>
  <si>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</si>
  <si>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</si>
  <si>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</si>
  <si>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</si>
  <si>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</si>
  <si>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</si>
  <si>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</si>
  <si>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</si>
  <si>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</si>
  <si>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</si>
  <si>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</si>
  <si>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</si>
  <si>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</si>
  <si>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</si>
  <si>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</si>
  <si>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</si>
  <si>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</si>
  <si>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</si>
  <si>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</si>
  <si>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</si>
  <si>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</si>
  <si>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</si>
  <si>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</si>
  <si>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</si>
  <si>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</si>
  <si>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</si>
  <si>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</si>
  <si>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</si>
  <si>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</si>
  <si>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</si>
  <si>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</si>
  <si>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</si>
  <si>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</si>
  <si>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</si>
  <si>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</si>
  <si>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</si>
  <si>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</si>
  <si>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</si>
  <si>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</si>
  <si>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</si>
  <si>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</si>
  <si>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</si>
  <si>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</si>
  <si>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</si>
  <si>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</si>
  <si>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</si>
  <si>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</si>
  <si>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</si>
  <si>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</si>
  <si>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</si>
  <si>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</si>
  <si>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</si>
  <si>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</si>
  <si>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</si>
  <si>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</si>
  <si>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</si>
  <si>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</si>
  <si>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</si>
  <si>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</si>
  <si>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</si>
  <si>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</si>
  <si>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</si>
  <si>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</si>
  <si>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</si>
  <si>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</si>
  <si>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</si>
  <si>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</si>
  <si>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</si>
  <si>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</si>
  <si>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</si>
  <si>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</si>
  <si>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</si>
  <si>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</si>
  <si>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</si>
  <si>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</si>
  <si>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</si>
  <si>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</si>
  <si>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</si>
  <si>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</si>
  <si>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</si>
  <si>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</si>
  <si>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</si>
  <si>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</si>
  <si>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</si>
  <si>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</si>
  <si>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</si>
  <si>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</si>
  <si>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</si>
  <si>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</si>
  <si>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</si>
  <si>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</si>
  <si>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</si>
  <si>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</si>
  <si>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</si>
  <si>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</si>
  <si>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</si>
  <si>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</si>
  <si>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</si>
  <si>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</si>
  <si>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</si>
  <si>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</si>
  <si>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</si>
  <si>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</si>
  <si>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</si>
  <si>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</si>
  <si>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</si>
  <si>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</si>
  <si>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</si>
  <si>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</si>
  <si>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</si>
  <si>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</si>
  <si>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</si>
  <si>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</si>
  <si>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</si>
  <si>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</si>
  <si>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</si>
  <si>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</si>
  <si>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</si>
  <si>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</si>
  <si>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</si>
  <si>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</si>
  <si>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</si>
  <si>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</si>
  <si>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</si>
  <si>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</si>
  <si>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</si>
  <si>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</si>
  <si>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</si>
  <si>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</si>
  <si>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</si>
  <si>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</si>
  <si>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</si>
  <si>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</si>
  <si>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</si>
  <si>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</si>
  <si>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</si>
  <si>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</si>
  <si>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</si>
  <si>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</si>
  <si>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</si>
  <si>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</si>
  <si>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</si>
  <si>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</si>
  <si>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</si>
  <si>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</si>
  <si>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</si>
  <si>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</si>
  <si>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</si>
  <si>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</si>
  <si>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</si>
  <si>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</si>
  <si>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</si>
  <si>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</si>
  <si>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</si>
  <si>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</si>
  <si>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</si>
  <si>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</si>
  <si>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</si>
  <si>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</si>
  <si>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</si>
  <si>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</si>
  <si>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</si>
  <si>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</si>
  <si>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</si>
  <si>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</si>
  <si>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</si>
  <si>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</si>
  <si>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</si>
  <si>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</si>
  <si>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</si>
  <si>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</si>
  <si>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</si>
  <si>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</si>
  <si>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</si>
  <si>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</si>
  <si>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</si>
  <si>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</si>
  <si>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</si>
  <si>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</si>
  <si>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</si>
  <si>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</si>
  <si>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</si>
  <si>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</si>
  <si>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</si>
  <si>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</si>
  <si>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</si>
  <si>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</si>
  <si>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</si>
  <si>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</si>
  <si>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</si>
  <si>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</si>
  <si>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</si>
  <si>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</si>
  <si>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</si>
  <si>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</si>
  <si>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</si>
  <si>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</si>
  <si>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</si>
  <si>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</si>
  <si>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</si>
  <si>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</si>
  <si>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</si>
  <si>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</si>
  <si>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</si>
  <si>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</si>
  <si>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</si>
  <si>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</si>
  <si>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</si>
  <si>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</si>
  <si>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</si>
  <si>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</si>
  <si>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</si>
  <si>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</si>
  <si>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</si>
  <si>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</si>
  <si>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</si>
  <si>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</si>
  <si>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</si>
  <si>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</si>
  <si>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</si>
  <si>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</si>
  <si>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</si>
  <si>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</si>
  <si>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</si>
  <si>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</si>
  <si>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</si>
  <si>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</si>
  <si>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</si>
  <si>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</si>
  <si>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</si>
  <si>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</si>
  <si>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</si>
  <si>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</si>
  <si>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</si>
  <si>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</si>
  <si>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</si>
  <si>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</si>
  <si>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</si>
  <si>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</si>
  <si>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</si>
  <si>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</si>
  <si>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</si>
  <si>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</si>
  <si>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</si>
  <si>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</si>
  <si>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</si>
  <si>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</si>
  <si>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</si>
  <si>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</si>
  <si>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</si>
  <si>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</si>
  <si>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</si>
  <si>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</si>
  <si>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</si>
  <si>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</si>
  <si>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</si>
  <si>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</si>
  <si>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</si>
  <si>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</si>
  <si>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</si>
  <si>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</si>
  <si>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</si>
  <si>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</si>
  <si>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</si>
  <si>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</si>
  <si>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</si>
  <si>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</si>
  <si>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</si>
  <si>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</si>
  <si>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</si>
  <si>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</si>
  <si>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</si>
  <si>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</si>
  <si>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</si>
  <si>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</si>
  <si>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</si>
  <si>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</si>
  <si>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</si>
  <si>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</si>
  <si>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</si>
  <si>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</si>
  <si>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</si>
  <si>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</si>
  <si>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</si>
  <si>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</si>
  <si>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</si>
  <si>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</si>
  <si>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</si>
  <si>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</si>
  <si>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</si>
  <si>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</si>
  <si>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</si>
  <si>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</si>
  <si>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</si>
  <si>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</si>
  <si>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</si>
  <si>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</si>
  <si>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</si>
  <si>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</si>
  <si>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</si>
  <si>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</si>
  <si>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</si>
  <si>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</si>
  <si>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</si>
  <si>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</si>
  <si>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</si>
  <si>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</si>
  <si>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</si>
  <si>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</si>
  <si>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</si>
  <si>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</si>
  <si>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</si>
  <si>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</si>
  <si>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</si>
  <si>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</si>
  <si>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</si>
  <si>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</si>
  <si>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</si>
  <si>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</si>
  <si>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</si>
  <si>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</si>
  <si>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</si>
  <si>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</si>
  <si>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</si>
  <si>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</si>
  <si>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</si>
  <si>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</si>
  <si>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</si>
  <si>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</si>
  <si>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</si>
  <si>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</si>
  <si>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</si>
  <si>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</si>
  <si>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</si>
  <si>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</si>
  <si>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</si>
  <si>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</si>
  <si>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</si>
  <si>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</si>
  <si>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</si>
  <si>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</si>
  <si>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</si>
  <si>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</si>
  <si>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</si>
  <si>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</si>
  <si>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</si>
  <si>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</si>
  <si>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</si>
  <si>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</si>
  <si>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</si>
  <si>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</si>
  <si>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</si>
  <si>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</si>
  <si>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</si>
  <si>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</si>
  <si>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</si>
  <si>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</si>
  <si>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</si>
  <si>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</si>
  <si>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</si>
  <si>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</si>
  <si>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</si>
  <si>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</si>
  <si>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</si>
  <si>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</si>
  <si>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</si>
  <si>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</si>
  <si>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</si>
  <si>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</si>
  <si>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</si>
  <si>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</si>
  <si>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</si>
  <si>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</si>
  <si>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</si>
  <si>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</si>
  <si>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</si>
  <si>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</si>
  <si>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</si>
  <si>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</si>
  <si>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</si>
  <si>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</si>
  <si>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</si>
  <si>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</si>
  <si>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</si>
  <si>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</si>
  <si>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</si>
  <si>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</si>
  <si>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</si>
  <si>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</si>
  <si>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</si>
  <si>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</si>
  <si>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</si>
  <si>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</si>
  <si>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</si>
  <si>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</si>
  <si>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</si>
  <si>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</si>
  <si>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</si>
  <si>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</si>
  <si>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</si>
  <si>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</si>
  <si>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</si>
  <si>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</si>
  <si>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</si>
  <si>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</si>
  <si>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</si>
  <si>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</si>
  <si>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</si>
  <si>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</si>
  <si>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</si>
  <si>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</si>
  <si>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</si>
  <si>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</si>
  <si>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</si>
  <si>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</si>
  <si>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</si>
  <si>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</si>
  <si>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</si>
  <si>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</si>
  <si>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</si>
  <si>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</si>
  <si>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</si>
  <si>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</si>
  <si>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</si>
  <si>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</si>
  <si>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</si>
  <si>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</si>
  <si>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</si>
  <si>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</si>
  <si>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</si>
  <si>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</si>
  <si>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</si>
  <si>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</si>
  <si>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</si>
  <si>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</si>
  <si>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</si>
  <si>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</si>
  <si>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</si>
  <si>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</si>
  <si>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</si>
  <si>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</si>
  <si>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</si>
  <si>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</si>
  <si>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</si>
  <si>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</si>
  <si>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</si>
  <si>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</si>
  <si>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</si>
  <si>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</si>
  <si>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</si>
  <si>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</si>
  <si>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</si>
  <si>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</si>
  <si>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</si>
  <si>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</si>
  <si>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</si>
  <si>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</si>
  <si>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</si>
  <si>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</si>
  <si>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</si>
  <si>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</si>
  <si>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</si>
  <si>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</si>
  <si>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</si>
  <si>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</si>
  <si>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</si>
  <si>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</si>
  <si>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</si>
  <si>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</si>
  <si>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</si>
  <si>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</si>
  <si>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</si>
  <si>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</si>
  <si>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</si>
  <si>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</si>
  <si>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</si>
  <si>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</si>
  <si>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</si>
  <si>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</si>
  <si>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</si>
  <si>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</si>
  <si>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</si>
  <si>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</si>
  <si>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</si>
  <si>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</si>
  <si>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</si>
  <si>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</si>
  <si>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</si>
  <si>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</si>
  <si>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</si>
  <si>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</si>
  <si>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</si>
  <si>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</si>
  <si>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</si>
  <si>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</si>
  <si>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</si>
  <si>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</si>
  <si>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</si>
  <si>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</si>
  <si>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</si>
  <si>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</si>
  <si>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</si>
  <si>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</si>
  <si>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</si>
  <si>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</si>
  <si>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</si>
  <si>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</si>
  <si>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</si>
  <si>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</si>
  <si>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</si>
  <si>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</si>
  <si>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</si>
  <si>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</si>
  <si>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</si>
  <si>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</si>
  <si>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</si>
  <si>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</si>
  <si>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</si>
  <si>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</si>
  <si>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</si>
  <si>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</si>
  <si>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</si>
  <si>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</si>
  <si>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</si>
  <si>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</si>
  <si>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</si>
  <si>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</si>
  <si>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</si>
  <si>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</si>
  <si>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</si>
  <si>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</si>
  <si>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</si>
  <si>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</si>
  <si>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</si>
  <si>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</si>
  <si>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</si>
  <si>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</si>
  <si>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</si>
  <si>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</si>
  <si>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</si>
  <si>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</si>
  <si>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</si>
  <si>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</si>
  <si>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</si>
  <si>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</si>
  <si>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</si>
  <si>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</si>
  <si>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</si>
  <si>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</si>
  <si>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</si>
  <si>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</si>
  <si>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</si>
  <si>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</si>
  <si>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</si>
  <si>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</si>
  <si>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</si>
  <si>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</si>
  <si>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</si>
  <si>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</si>
  <si>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</si>
  <si>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</si>
  <si>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</si>
  <si>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</si>
  <si>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</si>
  <si>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</si>
  <si>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</si>
  <si>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</si>
  <si>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</si>
  <si>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</si>
  <si>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</si>
  <si>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</si>
  <si>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</si>
  <si>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</si>
  <si>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</si>
  <si>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</si>
  <si>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</si>
  <si>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</si>
  <si>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</si>
  <si>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</si>
  <si>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</si>
  <si>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</si>
  <si>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</si>
  <si>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</si>
  <si>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</si>
  <si>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</si>
  <si>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</si>
  <si>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</si>
  <si>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</si>
  <si>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</si>
  <si>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</si>
  <si>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</si>
  <si>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</si>
  <si>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</si>
  <si>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</si>
  <si>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</si>
  <si>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</si>
  <si>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</si>
  <si>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</si>
  <si>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</si>
  <si>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</si>
  <si>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</si>
  <si>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</si>
  <si>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</si>
  <si>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</si>
  <si>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</si>
  <si>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</si>
  <si>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</si>
  <si>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</si>
  <si>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</si>
  <si>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</si>
  <si>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</si>
  <si>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</si>
  <si>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</si>
  <si>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</si>
  <si>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</si>
  <si>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</si>
  <si>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</si>
  <si>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</si>
  <si>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</si>
  <si>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</si>
  <si>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</si>
  <si>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</si>
  <si>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</si>
  <si>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</si>
  <si>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</si>
  <si>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</si>
  <si>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</si>
  <si>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</si>
  <si>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</si>
  <si>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</si>
  <si>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</si>
  <si>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</si>
  <si>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</si>
  <si>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</si>
  <si>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</si>
  <si>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</si>
  <si>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</si>
  <si>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</si>
  <si>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</si>
  <si>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</si>
  <si>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</si>
  <si>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</si>
  <si>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</si>
  <si>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</si>
  <si>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</si>
  <si>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</si>
  <si>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</si>
  <si>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</si>
  <si>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</si>
  <si>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</si>
  <si>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</si>
  <si>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</si>
  <si>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</si>
  <si>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</si>
  <si>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</si>
  <si>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</si>
  <si>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</si>
  <si>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</si>
  <si>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</si>
  <si>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</si>
  <si>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</si>
  <si>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</si>
  <si>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</si>
  <si>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</si>
  <si>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</si>
  <si>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</si>
  <si>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</si>
  <si>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</si>
  <si>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</si>
  <si>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</si>
  <si>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</si>
  <si>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</si>
  <si>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</si>
  <si>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</si>
  <si>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</si>
  <si>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</si>
  <si>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</si>
  <si>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</si>
  <si>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</si>
  <si>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</si>
  <si>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</si>
  <si>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</si>
  <si>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</si>
  <si>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</si>
  <si>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</si>
  <si>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</si>
  <si>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</si>
  <si>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</si>
  <si>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</si>
  <si>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</si>
  <si>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</si>
  <si>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</si>
  <si>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</si>
  <si>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</si>
  <si>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</si>
  <si>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</si>
  <si>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</si>
  <si>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</si>
  <si>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</si>
  <si>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</si>
  <si>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</si>
  <si>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</si>
  <si>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</si>
  <si>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</si>
  <si>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</si>
  <si>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</si>
  <si>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</si>
  <si>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</si>
  <si>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</si>
  <si>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</si>
  <si>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</si>
  <si>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</si>
  <si>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</si>
  <si>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</si>
  <si>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</si>
  <si>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</si>
  <si>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</si>
  <si>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</si>
  <si>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</si>
  <si>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</si>
  <si>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</si>
  <si>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</si>
  <si>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</si>
  <si>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</si>
  <si>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</si>
  <si>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</si>
  <si>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</si>
  <si>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</si>
  <si>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</si>
  <si>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</si>
  <si>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</si>
  <si>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</si>
  <si>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</si>
  <si>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</si>
  <si>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</si>
  <si>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</si>
  <si>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</si>
  <si>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</si>
  <si>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</si>
  <si>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</si>
  <si>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</si>
  <si>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</si>
  <si>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</si>
  <si>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</si>
  <si>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</si>
  <si>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</si>
  <si>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</si>
  <si>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</si>
  <si>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</si>
  <si>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</si>
  <si>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</si>
  <si>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</si>
  <si>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</si>
  <si>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</si>
  <si>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</si>
  <si>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</si>
  <si>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</si>
  <si>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</si>
  <si>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</si>
  <si>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</si>
  <si>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</si>
  <si>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</si>
  <si>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</si>
  <si>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</si>
  <si>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</si>
  <si>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</si>
  <si>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</si>
  <si>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</si>
  <si>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</si>
  <si>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</si>
  <si>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</si>
  <si>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</si>
  <si>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</si>
  <si>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</si>
  <si>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</si>
  <si>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</si>
  <si>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</si>
  <si>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</si>
  <si>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</si>
  <si>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</si>
  <si>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</si>
  <si>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</si>
  <si>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</si>
  <si>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</si>
  <si>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</si>
  <si>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</si>
  <si>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</si>
  <si>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</si>
  <si>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</si>
  <si>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</si>
  <si>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</si>
  <si>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</si>
  <si>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</si>
  <si>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</si>
  <si>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</si>
  <si>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</si>
  <si>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</si>
  <si>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</si>
  <si>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</si>
  <si>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</si>
  <si>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</si>
  <si>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</si>
  <si>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</si>
  <si>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</si>
  <si>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</si>
  <si>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</si>
  <si>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</si>
  <si>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</si>
  <si>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</si>
  <si>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</si>
  <si>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</si>
  <si>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</si>
  <si>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</si>
  <si>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</si>
  <si>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</si>
  <si>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</si>
  <si>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</si>
  <si>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</si>
  <si>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</si>
  <si>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</si>
  <si>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</si>
  <si>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</si>
  <si>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</si>
  <si>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</si>
  <si>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</si>
  <si>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</si>
  <si>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</si>
  <si>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</si>
  <si>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</si>
  <si>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</si>
  <si>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</si>
  <si>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</si>
  <si>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</si>
  <si>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</si>
  <si>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</si>
  <si>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</si>
  <si>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</si>
  <si>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</si>
  <si>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</si>
  <si>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</si>
  <si>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</si>
  <si>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</si>
  <si>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</si>
  <si>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</si>
  <si>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</si>
  <si>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</si>
  <si>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</si>
  <si>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</si>
  <si>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</si>
  <si>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</si>
  <si>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</si>
  <si>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</si>
  <si>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</si>
  <si>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</si>
  <si>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</si>
  <si>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</si>
  <si>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</si>
  <si>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</si>
  <si>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</si>
  <si>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</si>
  <si>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</si>
  <si>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</si>
  <si>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</si>
  <si>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</si>
  <si>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</si>
  <si>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</si>
  <si>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</si>
  <si>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</si>
  <si>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</si>
  <si>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</si>
  <si>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</si>
  <si>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</si>
  <si>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</si>
  <si>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</si>
  <si>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</si>
  <si>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</si>
  <si>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</si>
  <si>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</si>
  <si>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</si>
  <si>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</si>
  <si>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</si>
  <si>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</si>
  <si>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</si>
  <si>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</si>
  <si>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</si>
  <si>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</si>
  <si>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</si>
  <si>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</si>
  <si>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</si>
  <si>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</si>
  <si>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</si>
  <si>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</si>
  <si>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</si>
  <si>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</si>
  <si>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</si>
  <si>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</si>
  <si>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</si>
  <si>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</si>
  <si>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</si>
  <si>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</si>
  <si>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</si>
  <si>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</si>
  <si>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</si>
  <si>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</si>
  <si>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</si>
  <si>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</si>
  <si>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</si>
  <si>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</si>
  <si>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</si>
  <si>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</si>
  <si>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</si>
  <si>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</si>
  <si>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</si>
  <si>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</si>
  <si>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</si>
  <si>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</si>
  <si>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</si>
  <si>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</si>
  <si>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</si>
  <si>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</si>
  <si>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</si>
  <si>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</si>
  <si>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</si>
  <si>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</si>
  <si>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</si>
  <si>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</si>
  <si>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</si>
  <si>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</si>
  <si>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</si>
  <si>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</si>
  <si>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</si>
  <si>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</si>
  <si>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</si>
  <si>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</si>
  <si>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</si>
  <si>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</si>
  <si>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</si>
  <si>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</si>
  <si>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</si>
  <si>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</si>
  <si>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</si>
  <si>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</si>
  <si>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</si>
  <si>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</si>
  <si>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</si>
  <si>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</si>
  <si>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</si>
  <si>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</si>
  <si>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</si>
  <si>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</si>
  <si>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</si>
  <si>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</si>
  <si>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</si>
  <si>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</si>
  <si>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</si>
  <si>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</si>
  <si>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</si>
  <si>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</si>
  <si>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</si>
  <si>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</si>
  <si>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</si>
  <si>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</si>
  <si>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</si>
  <si>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</si>
  <si>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</si>
  <si>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</si>
  <si>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</si>
  <si>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</si>
  <si>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</si>
  <si>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</si>
  <si>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</si>
  <si>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</si>
  <si>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</si>
  <si>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</si>
  <si>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</si>
  <si>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</si>
  <si>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</si>
  <si>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</si>
  <si>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</si>
  <si>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</si>
  <si>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</si>
  <si>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</si>
  <si>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</si>
  <si>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</si>
  <si>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</si>
  <si>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</si>
  <si>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</si>
  <si>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</si>
  <si>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</si>
  <si>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</si>
  <si>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</si>
  <si>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</si>
  <si>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</si>
  <si>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</si>
  <si>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</si>
  <si>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</si>
  <si>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</si>
  <si>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</si>
  <si>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</si>
  <si>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</si>
  <si>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</si>
  <si>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</si>
  <si>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</si>
  <si>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</si>
  <si>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</si>
  <si>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</si>
  <si>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</si>
  <si>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</si>
  <si>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</si>
  <si>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</si>
  <si>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</si>
  <si>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</si>
  <si>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</si>
  <si>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</si>
  <si>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</si>
  <si>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</si>
  <si>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</si>
  <si>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</si>
  <si>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</si>
  <si>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</si>
  <si>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</si>
  <si>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</si>
  <si>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</si>
  <si>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</si>
  <si>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</si>
  <si>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</si>
  <si>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</si>
  <si>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</si>
  <si>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</si>
  <si>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</si>
  <si>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</si>
  <si>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</si>
  <si>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</si>
  <si>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</si>
  <si>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</si>
  <si>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</si>
  <si>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</si>
  <si>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</si>
  <si>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</si>
  <si>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</si>
  <si>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</si>
  <si>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</si>
  <si>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</si>
  <si>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</si>
  <si>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</si>
  <si>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</si>
  <si>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</si>
  <si>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</si>
  <si>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</si>
  <si>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</si>
  <si>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</si>
  <si>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</si>
  <si>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</si>
  <si>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</si>
  <si>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</si>
  <si>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</si>
  <si>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</si>
  <si>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</si>
  <si>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</si>
  <si>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</si>
  <si>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</si>
  <si>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</si>
  <si>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</si>
  <si>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</si>
  <si>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</si>
  <si>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</si>
  <si>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</si>
  <si>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</si>
  <si>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</si>
  <si>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</si>
  <si>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</si>
  <si>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</si>
  <si>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</si>
  <si>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</si>
  <si>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</si>
  <si>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</si>
  <si>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</si>
  <si>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</si>
  <si>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</si>
  <si>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</si>
  <si>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</si>
  <si>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</si>
  <si>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</si>
  <si>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</si>
  <si>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</si>
  <si>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</si>
  <si>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</si>
  <si>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</si>
  <si>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</si>
  <si>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</si>
  <si>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</si>
  <si>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</si>
  <si>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</si>
  <si>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</si>
  <si>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</si>
  <si>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</si>
  <si>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</si>
  <si>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</si>
  <si>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</si>
  <si>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</si>
  <si>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</si>
  <si>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</si>
  <si>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</si>
  <si>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</si>
  <si>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</si>
  <si>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</si>
  <si>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</si>
  <si>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</si>
  <si>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</si>
  <si>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</si>
  <si>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</si>
  <si>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</si>
  <si>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</si>
  <si>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</si>
  <si>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</si>
  <si>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</si>
  <si>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</si>
  <si>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</si>
  <si>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</si>
  <si>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</si>
  <si>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</si>
  <si>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</si>
  <si>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</si>
  <si>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</si>
  <si>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</si>
  <si>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</si>
  <si>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</si>
  <si>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</si>
  <si>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</si>
  <si>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</si>
  <si>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</si>
  <si>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</si>
  <si>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</si>
  <si>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</si>
  <si>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</si>
  <si>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</si>
  <si>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</si>
  <si>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</si>
  <si>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</si>
  <si>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</si>
  <si>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</si>
  <si>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</si>
  <si>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</si>
  <si>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</si>
  <si>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</si>
  <si>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</si>
  <si>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</si>
  <si>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</si>
  <si>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</si>
  <si>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</si>
  <si>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</si>
  <si>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</si>
  <si>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</si>
  <si>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</si>
  <si>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</si>
  <si>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</si>
  <si>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</si>
  <si>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</si>
  <si>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</si>
  <si>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</si>
  <si>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</si>
  <si>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</si>
  <si>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</si>
  <si>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</si>
  <si>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</si>
  <si>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</si>
  <si>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</si>
  <si>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</si>
  <si>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</si>
  <si>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</si>
  <si>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</si>
  <si>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</si>
  <si>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</si>
  <si>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</si>
  <si>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</si>
  <si>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</si>
  <si>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</si>
  <si>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</si>
  <si>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</si>
  <si>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</si>
  <si>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</si>
  <si>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</si>
  <si>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</si>
  <si>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</si>
  <si>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</si>
  <si>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</si>
  <si>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</si>
  <si>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</si>
  <si>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</si>
  <si>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</si>
  <si>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</si>
  <si>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</si>
  <si>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</si>
  <si>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</si>
  <si>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</si>
  <si>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</si>
  <si>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</si>
  <si>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</si>
  <si>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</si>
  <si>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</si>
  <si>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</si>
  <si>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</si>
  <si>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</si>
  <si>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</si>
  <si>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</si>
  <si>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</si>
  <si>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</si>
  <si>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</si>
  <si>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</si>
  <si>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</si>
  <si>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</si>
  <si>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</si>
  <si>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</si>
  <si>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</si>
  <si>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</si>
  <si>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</si>
  <si>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</si>
  <si>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</si>
  <si>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</si>
  <si>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</si>
  <si>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</si>
  <si>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</si>
  <si>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</si>
  <si>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</si>
  <si>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</si>
  <si>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</si>
  <si>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</si>
  <si>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</si>
  <si>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</si>
  <si>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</si>
  <si>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</si>
  <si>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</si>
  <si>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</si>
  <si>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</si>
  <si>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</si>
  <si>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</si>
  <si>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</si>
  <si>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</si>
  <si>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</si>
  <si>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</si>
  <si>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</si>
  <si>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</si>
  <si>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</si>
  <si>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</si>
  <si>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</si>
  <si>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</si>
  <si>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</si>
  <si>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</si>
  <si>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</si>
  <si>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</si>
  <si>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</si>
  <si>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</si>
  <si>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</si>
  <si>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</si>
  <si>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</si>
  <si>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</si>
  <si>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</si>
  <si>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</si>
  <si>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</si>
  <si>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</si>
  <si>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</si>
  <si>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</si>
  <si>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</si>
  <si>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</si>
  <si>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</si>
  <si>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</si>
  <si>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</si>
  <si>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</si>
  <si>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</si>
  <si>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</si>
  <si>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</si>
  <si>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</si>
  <si>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</si>
  <si>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</si>
  <si>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</si>
  <si>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</si>
  <si>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</si>
  <si>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</si>
  <si>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</si>
  <si>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</si>
  <si>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</si>
  <si>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</si>
  <si>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</si>
  <si>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</si>
  <si>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</si>
  <si>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</si>
  <si>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</si>
  <si>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</si>
  <si>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</si>
  <si>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</si>
  <si>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</si>
  <si>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</si>
  <si>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</si>
  <si>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</si>
  <si>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</si>
  <si>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</si>
  <si>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</si>
  <si>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</si>
  <si>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</si>
  <si>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</si>
  <si>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</si>
  <si>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</si>
  <si>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</si>
  <si>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</si>
  <si>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</si>
  <si>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</si>
  <si>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</si>
  <si>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</si>
  <si>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</si>
  <si>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</si>
  <si>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</si>
  <si>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</si>
  <si>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</si>
  <si>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</si>
  <si>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</si>
  <si>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</si>
  <si>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</si>
  <si>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</si>
  <si>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</si>
  <si>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</si>
  <si>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</si>
  <si>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</si>
  <si>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</si>
  <si>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</si>
  <si>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</si>
  <si>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</si>
  <si>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</si>
  <si>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</si>
  <si>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</si>
  <si>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</si>
  <si>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</si>
  <si>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</si>
  <si>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</si>
  <si>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</si>
  <si>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</si>
  <si>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</si>
  <si>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</si>
  <si>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</si>
  <si>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</si>
  <si>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</si>
  <si>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</si>
  <si>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</si>
  <si>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</si>
  <si>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</si>
  <si>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</si>
  <si>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</si>
  <si>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</si>
  <si>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</si>
  <si>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</si>
  <si>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</si>
  <si>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</si>
  <si>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</si>
  <si>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</si>
  <si>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</si>
  <si>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</si>
  <si>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</si>
  <si>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</si>
  <si>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</si>
  <si>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</si>
  <si>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</si>
  <si>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</si>
  <si>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</si>
  <si>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</si>
  <si>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</si>
  <si>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</si>
  <si>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</si>
  <si>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</si>
  <si>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</si>
  <si>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</si>
  <si>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</si>
  <si>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</si>
  <si>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</si>
  <si>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</si>
  <si>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</si>
  <si>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</si>
  <si>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</si>
  <si>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</si>
  <si>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</si>
  <si>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</si>
  <si>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</si>
  <si>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</si>
  <si>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</si>
  <si>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</si>
  <si>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</si>
  <si>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</si>
  <si>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</si>
  <si>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</si>
  <si>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</si>
  <si>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</si>
  <si>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</si>
  <si>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</si>
  <si>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</si>
  <si>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</si>
  <si>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</si>
  <si>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</si>
  <si>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</si>
  <si>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</si>
  <si>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</si>
  <si>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</si>
  <si>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</si>
  <si>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</si>
  <si>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</si>
  <si>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</si>
  <si>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</si>
  <si>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</si>
  <si>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</si>
  <si>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</si>
  <si>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</si>
  <si>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</si>
  <si>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</si>
  <si>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</si>
  <si>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</si>
  <si>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</si>
  <si>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</si>
  <si>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</si>
  <si>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</si>
  <si>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</si>
  <si>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</si>
  <si>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</si>
  <si>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</si>
  <si>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</si>
  <si>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</si>
  <si>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</si>
  <si>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</si>
  <si>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</si>
  <si>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</si>
  <si>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</si>
  <si>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</si>
  <si>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</si>
  <si>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</si>
  <si>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</si>
  <si>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</si>
  <si>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</si>
  <si>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</si>
  <si>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</si>
  <si>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</si>
  <si>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</si>
  <si>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</si>
  <si>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</si>
  <si>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</si>
  <si>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</si>
  <si>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</si>
  <si>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</si>
  <si>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</si>
  <si>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</si>
  <si>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</si>
  <si>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</si>
  <si>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</si>
  <si>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</si>
  <si>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</si>
  <si>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</si>
  <si>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</si>
  <si>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</si>
  <si>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</si>
  <si>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</si>
  <si>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</si>
  <si>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</si>
  <si>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</si>
  <si>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</si>
  <si>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</si>
  <si>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</si>
  <si>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</si>
  <si>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</si>
  <si>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</si>
  <si>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</si>
  <si>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</si>
  <si>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</si>
  <si>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</si>
  <si>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</si>
  <si>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</si>
  <si>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</si>
  <si>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</si>
  <si>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</si>
  <si>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</si>
  <si>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</si>
  <si>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</si>
  <si>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</si>
  <si>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</si>
  <si>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</si>
  <si>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</si>
  <si>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</si>
  <si>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</si>
  <si>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</si>
  <si>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</si>
  <si>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</si>
  <si>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</si>
  <si>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</si>
  <si>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</si>
  <si>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</si>
  <si>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</si>
  <si>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</si>
  <si>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</si>
  <si>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</si>
  <si>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</si>
  <si>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</si>
  <si>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</si>
  <si>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</si>
  <si>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</si>
  <si>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</si>
  <si>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</si>
  <si>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</si>
  <si>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</si>
  <si>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</si>
  <si>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</si>
  <si>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</si>
  <si>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</si>
  <si>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</si>
  <si>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</si>
  <si>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</si>
  <si>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</si>
  <si>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</si>
  <si>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</si>
  <si>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</si>
  <si>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</si>
  <si>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</si>
  <si>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</si>
  <si>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</si>
  <si>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</si>
  <si>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</si>
  <si>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</si>
  <si>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</si>
  <si>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</si>
  <si>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</si>
  <si>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</si>
  <si>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</si>
  <si>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</si>
  <si>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</si>
  <si>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</si>
  <si>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</si>
  <si>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</si>
  <si>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</si>
  <si>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</si>
  <si>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</si>
  <si>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</si>
  <si>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</si>
  <si>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</si>
  <si>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</si>
  <si>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</si>
  <si>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</si>
  <si>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</si>
  <si>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</si>
  <si>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</si>
  <si>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</si>
  <si>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</si>
  <si>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</si>
  <si>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</si>
  <si>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</si>
  <si>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</si>
  <si>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</si>
  <si>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</si>
  <si>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</si>
  <si>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</si>
  <si>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</si>
  <si>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</si>
  <si>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</si>
  <si>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</si>
  <si>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</si>
  <si>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</si>
  <si>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</si>
  <si>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</si>
  <si>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</si>
  <si>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</si>
  <si>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</si>
  <si>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</si>
  <si>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</si>
  <si>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</si>
  <si>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</si>
  <si>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</si>
  <si>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</si>
  <si>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</si>
  <si>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</si>
  <si>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</si>
  <si>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</si>
  <si>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</si>
  <si>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</si>
  <si>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</si>
  <si>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</si>
  <si>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</si>
  <si>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</si>
  <si>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</si>
  <si>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</si>
  <si>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</si>
  <si>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</si>
  <si>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</si>
  <si>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</si>
  <si>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</si>
  <si>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</si>
  <si>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</si>
  <si>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</si>
  <si>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</si>
  <si>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</si>
  <si>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</si>
  <si>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</si>
  <si>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</si>
  <si>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</si>
  <si>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</si>
  <si>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</si>
  <si>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</si>
  <si>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</si>
  <si>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</si>
  <si>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</si>
  <si>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</si>
  <si>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</si>
  <si>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</si>
  <si>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</si>
  <si>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</si>
  <si>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</si>
  <si>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</si>
  <si>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</si>
  <si>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</si>
  <si>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</si>
  <si>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</si>
  <si>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</si>
  <si>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</si>
  <si>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</si>
  <si>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</si>
  <si>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</si>
  <si>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</si>
  <si>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</si>
  <si>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</si>
  <si>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</si>
  <si>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</si>
  <si>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</si>
  <si>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</si>
  <si>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</si>
  <si>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</si>
  <si>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</si>
  <si>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</si>
  <si>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</si>
  <si>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</si>
  <si>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</si>
  <si>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</si>
  <si>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</si>
  <si>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</si>
  <si>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</si>
  <si>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</si>
  <si>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</si>
  <si>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</si>
  <si>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</si>
  <si>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</si>
  <si>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</si>
  <si>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</si>
  <si>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</si>
  <si>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</si>
  <si>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</si>
  <si>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</si>
  <si>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</si>
  <si>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</si>
  <si>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</si>
  <si>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</si>
  <si>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</si>
  <si>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</si>
  <si>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</si>
  <si>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</si>
  <si>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</si>
  <si>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</si>
  <si>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</si>
  <si>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</si>
  <si>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</si>
  <si>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</si>
  <si>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</si>
  <si>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</si>
  <si>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</si>
  <si>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</si>
  <si>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</si>
  <si>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</si>
  <si>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</si>
  <si>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</si>
  <si>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</si>
  <si>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</si>
  <si>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</si>
  <si>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</si>
  <si>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</si>
  <si>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</si>
  <si>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</si>
  <si>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</si>
  <si>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</si>
  <si>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</si>
  <si>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</si>
  <si>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</si>
  <si>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</si>
  <si>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</si>
  <si>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</si>
  <si>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</si>
  <si>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</si>
  <si>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</si>
  <si>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</si>
  <si>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</si>
  <si>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</si>
  <si>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</si>
  <si>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</si>
  <si>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</si>
  <si>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</si>
  <si>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</si>
  <si>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</si>
  <si>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</si>
  <si>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</si>
  <si>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</si>
  <si>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</si>
  <si>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</si>
  <si>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</si>
  <si>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</si>
  <si>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</si>
  <si>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</si>
  <si>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</si>
  <si>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</si>
  <si>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</si>
  <si>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</si>
  <si>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</si>
  <si>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</si>
  <si>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</si>
  <si>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</si>
  <si>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</si>
  <si>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</si>
  <si>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</si>
  <si>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</si>
  <si>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</si>
  <si>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</si>
  <si>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</si>
  <si>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</si>
  <si>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</si>
  <si>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</si>
  <si>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</si>
  <si>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</si>
  <si>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</si>
  <si>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</si>
  <si>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</si>
  <si>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</si>
  <si>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</si>
  <si>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</si>
  <si>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</si>
  <si>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</si>
  <si>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</si>
  <si>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</si>
  <si>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</si>
  <si>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</si>
  <si>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</si>
  <si>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</si>
  <si>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</si>
  <si>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</si>
  <si>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</si>
  <si>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</si>
  <si>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</si>
  <si>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</si>
  <si>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</si>
  <si>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</si>
  <si>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</si>
  <si>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</si>
  <si>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</si>
  <si>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</si>
  <si>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</si>
  <si>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</si>
  <si>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</si>
  <si>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</si>
  <si>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</si>
  <si>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</si>
  <si>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</si>
  <si>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</si>
  <si>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</si>
  <si>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</si>
  <si>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</si>
  <si>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</si>
  <si>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</si>
  <si>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</si>
  <si>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</si>
  <si>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</si>
  <si>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</si>
  <si>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</si>
  <si>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</si>
  <si>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</si>
  <si>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</si>
  <si>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</si>
  <si>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</si>
  <si>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</si>
  <si>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</si>
  <si>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</si>
  <si>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</si>
  <si>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</si>
  <si>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</si>
  <si>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</si>
  <si>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</si>
  <si>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</si>
  <si>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</si>
  <si>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</si>
  <si>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</si>
  <si>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</si>
  <si>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</si>
  <si>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</si>
  <si>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</si>
  <si>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</si>
  <si>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</si>
  <si>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</si>
  <si>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</si>
  <si>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</si>
  <si>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</si>
  <si>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</si>
  <si>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</si>
  <si>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</si>
  <si>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</si>
  <si>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</si>
  <si>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</si>
  <si>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</si>
  <si>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</si>
  <si>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</si>
  <si>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</si>
  <si>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</si>
  <si>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</si>
  <si>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</si>
  <si>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</si>
  <si>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</si>
  <si>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</si>
  <si>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</si>
  <si>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</si>
  <si>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</si>
  <si>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</si>
  <si>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</si>
  <si>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</si>
  <si>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</si>
  <si>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</si>
  <si>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</si>
  <si>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</si>
  <si>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</si>
  <si>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</si>
  <si>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</si>
  <si>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</si>
  <si>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</si>
  <si>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</si>
  <si>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</si>
  <si>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</si>
  <si>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</si>
  <si>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</si>
  <si>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</si>
  <si>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</si>
  <si>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</si>
  <si>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</si>
  <si>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</si>
  <si>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</si>
  <si>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</si>
  <si>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</si>
  <si>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</si>
  <si>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</si>
  <si>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</si>
  <si>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</si>
  <si>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</si>
  <si>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</si>
  <si>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</si>
  <si>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</si>
  <si>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</si>
  <si>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</si>
  <si>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</si>
  <si>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</si>
  <si>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</si>
  <si>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</si>
  <si>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</si>
  <si>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</si>
  <si>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</si>
  <si>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</si>
  <si>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</si>
  <si>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</si>
  <si>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</si>
  <si>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</si>
  <si>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</si>
  <si>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</si>
  <si>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</si>
  <si>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</si>
  <si>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</si>
  <si>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</si>
  <si>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</si>
  <si>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</si>
  <si>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</si>
  <si>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</si>
  <si>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</si>
  <si>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</si>
  <si>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</si>
  <si>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</si>
  <si>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</si>
  <si>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</si>
  <si>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</si>
  <si>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</si>
  <si>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</si>
  <si>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</si>
  <si>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</si>
  <si>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</si>
  <si>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</si>
  <si>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</si>
  <si>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</si>
  <si>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</si>
  <si>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</si>
  <si>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</si>
  <si>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</si>
  <si>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</si>
  <si>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</si>
  <si>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</si>
  <si>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</si>
  <si>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</si>
  <si>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</si>
  <si>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</si>
  <si>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</si>
  <si>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</si>
  <si>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</si>
  <si>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</si>
  <si>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</si>
  <si>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</si>
  <si>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</si>
  <si>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</si>
  <si>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</si>
  <si>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</si>
  <si>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</si>
  <si>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</si>
  <si>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</si>
  <si>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</si>
  <si>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</si>
  <si>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</si>
  <si>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</si>
  <si>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</si>
  <si>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</si>
  <si>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</si>
  <si>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</si>
  <si>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</si>
  <si>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</si>
  <si>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</si>
  <si>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</si>
  <si>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</si>
  <si>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</si>
  <si>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</si>
  <si>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</si>
  <si>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</si>
  <si>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</si>
  <si>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</si>
  <si>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</si>
  <si>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</si>
  <si>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</si>
  <si>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</si>
  <si>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</si>
  <si>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</si>
  <si>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</si>
  <si>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</si>
  <si>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</si>
  <si>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</si>
  <si>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</si>
  <si>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</si>
  <si>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</si>
  <si>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</si>
  <si>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</si>
  <si>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</si>
  <si>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</si>
  <si>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</si>
  <si>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</si>
  <si>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</si>
  <si>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</si>
  <si>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</si>
  <si>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</si>
  <si>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</si>
  <si>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</si>
  <si>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</si>
  <si>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</si>
  <si>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</si>
  <si>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</si>
  <si>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</si>
  <si>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</si>
  <si>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</si>
  <si>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</si>
  <si>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</si>
  <si>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</si>
  <si>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</si>
  <si>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</si>
  <si>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</si>
  <si>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</si>
  <si>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</si>
  <si>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</si>
  <si>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</si>
  <si>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</si>
  <si>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</si>
  <si>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</si>
  <si>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</si>
  <si>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</si>
  <si>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</si>
  <si>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</si>
  <si>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</si>
  <si>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</si>
  <si>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</si>
  <si>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</si>
  <si>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</si>
  <si>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</si>
  <si>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</si>
  <si>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</si>
  <si>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</si>
  <si>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</si>
  <si>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</si>
  <si>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</si>
  <si>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</si>
  <si>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</si>
  <si>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</si>
  <si>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</si>
  <si>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</si>
  <si>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</si>
  <si>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</si>
  <si>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</si>
  <si>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</si>
  <si>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</si>
  <si>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</si>
  <si>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</si>
  <si>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</si>
  <si>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</si>
  <si>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</si>
  <si>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</si>
  <si>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</si>
  <si>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</si>
  <si>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</si>
  <si>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</si>
  <si>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</si>
  <si>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</si>
  <si>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</si>
  <si>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</si>
  <si>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</si>
  <si>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</si>
  <si>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</si>
  <si>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</si>
  <si>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</si>
  <si>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</si>
  <si>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</si>
  <si>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</si>
  <si>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</si>
  <si>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</si>
  <si>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</si>
  <si>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</si>
  <si>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</si>
  <si>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</si>
  <si>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</si>
  <si>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</si>
  <si>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</si>
  <si>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</si>
  <si>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</si>
  <si>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</si>
  <si>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</si>
  <si>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</si>
  <si>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</si>
  <si>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</si>
  <si>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</si>
  <si>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</si>
  <si>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</si>
  <si>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</si>
  <si>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</si>
  <si>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</si>
  <si>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</si>
  <si>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</si>
  <si>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</si>
  <si>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</si>
  <si>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</si>
  <si>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</si>
  <si>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</si>
  <si>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</si>
  <si>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</si>
  <si>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</si>
  <si>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</si>
  <si>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</si>
  <si>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</si>
  <si>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</si>
  <si>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</si>
  <si>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</si>
  <si>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</si>
  <si>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</si>
  <si>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</si>
  <si>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</si>
  <si>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</si>
  <si>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</si>
  <si>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</si>
  <si>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</si>
  <si>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</si>
  <si>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</si>
  <si>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</si>
  <si>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</si>
  <si>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</si>
  <si>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</si>
  <si>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</si>
  <si>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</si>
  <si>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</si>
  <si>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</si>
  <si>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</si>
  <si>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</si>
  <si>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</si>
  <si>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</si>
  <si>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</si>
  <si>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</si>
  <si>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</si>
  <si>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</si>
  <si>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</si>
  <si>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</si>
  <si>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</si>
  <si>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</si>
  <si>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</si>
  <si>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</si>
  <si>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</si>
  <si>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</si>
  <si>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</si>
  <si>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</si>
  <si>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</si>
  <si>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</si>
  <si>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</si>
  <si>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</si>
  <si>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</si>
  <si>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</si>
  <si>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</si>
  <si>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</si>
  <si>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</si>
  <si>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</si>
  <si>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</si>
  <si>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</si>
  <si>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</si>
  <si>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</si>
  <si>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</si>
  <si>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</si>
  <si>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</si>
  <si>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</si>
  <si>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</si>
  <si>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</si>
  <si>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</si>
  <si>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</si>
  <si>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</si>
  <si>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</si>
  <si>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</si>
  <si>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</si>
  <si>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</si>
  <si>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</si>
  <si>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</si>
  <si>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</si>
  <si>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</si>
  <si>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</si>
  <si>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</si>
  <si>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</si>
  <si>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</si>
  <si>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</si>
  <si>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</si>
  <si>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</si>
  <si>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</si>
  <si>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</si>
  <si>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</si>
  <si>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</si>
  <si>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</si>
  <si>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</si>
  <si>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</si>
  <si>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</si>
  <si>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</si>
  <si>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</si>
  <si>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</si>
  <si>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</si>
  <si>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</si>
  <si>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</si>
  <si>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</si>
  <si>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</si>
  <si>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</si>
  <si>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</si>
  <si>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</si>
  <si>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</si>
  <si>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</si>
  <si>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</si>
  <si>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</si>
  <si>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</si>
  <si>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</si>
  <si>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</si>
  <si>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</si>
  <si>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</si>
  <si>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</si>
  <si>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</si>
  <si>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</si>
  <si>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</si>
  <si>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</si>
  <si>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</si>
  <si>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</si>
  <si>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</si>
  <si>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</si>
  <si>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</si>
  <si>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</si>
  <si>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</si>
  <si>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</si>
  <si>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</si>
  <si>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</si>
  <si>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</si>
  <si>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</si>
  <si>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</si>
  <si>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</si>
  <si>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</si>
  <si>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</si>
  <si>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</si>
  <si>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</si>
  <si>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</si>
  <si>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</si>
  <si>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</si>
  <si>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</si>
  <si>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</si>
  <si>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</si>
  <si>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</si>
  <si>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</si>
  <si>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</si>
  <si>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</si>
  <si>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</si>
  <si>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</si>
  <si>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</si>
  <si>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</si>
  <si>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</si>
  <si>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</si>
  <si>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</si>
  <si>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</si>
  <si>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</si>
  <si>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</si>
  <si>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</si>
  <si>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</si>
  <si>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</si>
  <si>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</si>
  <si>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</si>
  <si>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</si>
  <si>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</si>
  <si>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</si>
  <si>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</si>
  <si>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</si>
  <si>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</si>
  <si>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</si>
  <si>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</si>
  <si>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</si>
  <si>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</si>
  <si>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</si>
  <si>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</si>
  <si>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</si>
  <si>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</si>
  <si>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</si>
  <si>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</si>
  <si>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</si>
  <si>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</si>
  <si>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</si>
  <si>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</si>
  <si>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</si>
  <si>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</si>
  <si>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</si>
  <si>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</si>
  <si>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</si>
  <si>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</si>
  <si>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</si>
  <si>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</si>
  <si>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</si>
  <si>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</si>
  <si>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</si>
  <si>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</si>
  <si>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</si>
  <si>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</si>
  <si>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</si>
  <si>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</si>
  <si>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</si>
  <si>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</si>
  <si>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</si>
  <si>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</si>
  <si>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</si>
  <si>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</si>
  <si>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</si>
  <si>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</si>
  <si>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</si>
  <si>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</si>
  <si>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</si>
  <si>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</si>
  <si>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</si>
  <si>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</si>
  <si>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</si>
  <si>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</si>
  <si>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</si>
  <si>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</si>
  <si>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</si>
  <si>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</si>
  <si>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</si>
  <si>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</si>
  <si>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</si>
  <si>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</si>
  <si>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</si>
  <si>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</si>
  <si>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</si>
  <si>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</si>
  <si>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</si>
  <si>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</si>
  <si>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</si>
  <si>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</si>
  <si>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</si>
  <si>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</si>
  <si>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</si>
  <si>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</si>
  <si>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</si>
  <si>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</si>
  <si>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</si>
  <si>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</si>
  <si>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</si>
  <si>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</si>
  <si>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</si>
  <si>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</si>
  <si>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</si>
  <si>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</si>
  <si>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</si>
  <si>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</si>
  <si>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</si>
  <si>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</si>
  <si>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</si>
  <si>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</si>
  <si>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</si>
  <si>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</si>
  <si>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</si>
  <si>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</si>
  <si>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</si>
  <si>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</si>
  <si>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</si>
  <si>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</si>
  <si>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</si>
  <si>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</si>
  <si>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</si>
  <si>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</si>
  <si>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</si>
  <si>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</si>
  <si>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</si>
  <si>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</si>
  <si>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</si>
  <si>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</si>
  <si>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</si>
  <si>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</si>
  <si>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</si>
  <si>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</si>
  <si>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</si>
  <si>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</si>
  <si>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</si>
  <si>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</si>
  <si>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</si>
  <si>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</si>
  <si>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</si>
  <si>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</si>
  <si>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</si>
  <si>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</si>
  <si>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</si>
  <si>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</si>
  <si>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</si>
  <si>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</si>
  <si>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</si>
  <si>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</si>
  <si>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</si>
  <si>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</si>
  <si>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</si>
  <si>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</si>
  <si>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</si>
  <si>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</si>
  <si>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</si>
  <si>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</si>
  <si>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</si>
  <si>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</si>
  <si>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</si>
  <si>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</si>
  <si>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</si>
  <si>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</si>
  <si>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</si>
  <si>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</si>
  <si>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</si>
  <si>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</si>
  <si>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</si>
  <si>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</si>
  <si>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</si>
  <si>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</si>
  <si>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</si>
  <si>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</si>
  <si>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</si>
  <si>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</si>
  <si>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</si>
  <si>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</si>
  <si>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</si>
  <si>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</si>
  <si>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</si>
  <si>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</si>
  <si>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</si>
  <si>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</si>
  <si>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</si>
  <si>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</si>
  <si>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</si>
  <si>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</si>
  <si>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</si>
  <si>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</si>
  <si>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</si>
  <si>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</si>
  <si>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</si>
  <si>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</si>
  <si>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</si>
  <si>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</si>
  <si>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</si>
  <si>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</si>
  <si>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</si>
  <si>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</si>
  <si>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</si>
  <si>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</si>
  <si>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</si>
  <si>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</si>
  <si>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</si>
  <si>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</si>
  <si>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</si>
  <si>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</si>
  <si>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</si>
  <si>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</si>
  <si>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</si>
  <si>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</si>
  <si>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</si>
  <si>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</si>
  <si>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</si>
  <si>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</si>
  <si>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</si>
  <si>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</si>
  <si>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</si>
  <si>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</si>
  <si>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</si>
  <si>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</si>
  <si>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</si>
  <si>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</si>
  <si>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</si>
  <si>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</si>
  <si>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</si>
  <si>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</si>
  <si>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</si>
  <si>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</si>
  <si>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</si>
  <si>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</si>
  <si>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</si>
  <si>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</si>
  <si>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</si>
  <si>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</si>
  <si>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</si>
  <si>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</si>
  <si>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</si>
  <si>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</si>
  <si>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</si>
  <si>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</si>
  <si>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</si>
  <si>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</si>
  <si>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</si>
  <si>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</si>
  <si>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</si>
  <si>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</si>
  <si>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</si>
  <si>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</si>
  <si>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</si>
  <si>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</si>
  <si>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</si>
  <si>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</si>
  <si>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</si>
  <si>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</si>
  <si>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</si>
  <si>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</si>
  <si>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</si>
  <si>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</si>
  <si>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</si>
  <si>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</si>
  <si>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</si>
  <si>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</si>
  <si>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</si>
  <si>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</si>
  <si>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</si>
  <si>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</si>
  <si>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</si>
  <si>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</si>
  <si>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</si>
  <si>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</si>
  <si>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</si>
  <si>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</si>
  <si>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</si>
  <si>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</si>
  <si>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</si>
  <si>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</si>
  <si>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</si>
  <si>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</si>
  <si>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</si>
  <si>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</si>
  <si>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</si>
  <si>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</si>
  <si>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</si>
  <si>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</si>
  <si>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</si>
  <si>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</si>
  <si>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</si>
  <si>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</si>
  <si>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</si>
  <si>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</si>
  <si>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</si>
  <si>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</si>
  <si>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</si>
  <si>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</si>
  <si>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</si>
  <si>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</si>
  <si>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</si>
  <si>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</si>
  <si>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</si>
  <si>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</si>
  <si>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</si>
  <si>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</si>
  <si>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</si>
  <si>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</si>
  <si>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</si>
  <si>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</si>
  <si>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</si>
  <si>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</si>
  <si>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</si>
  <si>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</si>
  <si>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</si>
  <si>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</si>
  <si>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</si>
  <si>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</si>
  <si>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</si>
  <si>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</si>
  <si>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</si>
  <si>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</si>
  <si>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</si>
  <si>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</si>
  <si>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</si>
  <si>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</si>
  <si>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</si>
  <si>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</si>
  <si>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</si>
  <si>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</si>
  <si>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</si>
  <si>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</si>
  <si>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</si>
  <si>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</si>
  <si>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</si>
  <si>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</si>
  <si>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</si>
  <si>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</si>
  <si>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</si>
  <si>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</si>
  <si>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</si>
  <si>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</si>
  <si>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</si>
  <si>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</si>
  <si>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</si>
  <si>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</si>
  <si>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</si>
  <si>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</si>
  <si>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</si>
  <si>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</si>
  <si>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</si>
  <si>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</si>
  <si>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</si>
  <si>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</si>
  <si>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</si>
  <si>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</si>
  <si>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</si>
  <si>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</si>
  <si>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</si>
  <si>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</si>
  <si>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</si>
  <si>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</si>
  <si>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</si>
  <si>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</si>
  <si>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</si>
  <si>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</si>
  <si>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</si>
  <si>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</si>
  <si>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</si>
  <si>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</si>
  <si>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</si>
  <si>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</si>
  <si>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</si>
  <si>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</si>
  <si>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</si>
  <si>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</si>
  <si>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</si>
  <si>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</si>
  <si>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</si>
  <si>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</si>
  <si>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</si>
  <si>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</si>
  <si>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</si>
  <si>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</si>
  <si>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</si>
  <si>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</si>
  <si>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</si>
  <si>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</si>
  <si>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</si>
  <si>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</si>
  <si>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</si>
  <si>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</si>
  <si>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</si>
  <si>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</si>
  <si>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</si>
  <si>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</si>
  <si>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</si>
  <si>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</si>
  <si>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</si>
  <si>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</si>
  <si>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</si>
  <si>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</si>
  <si>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</si>
  <si>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</si>
  <si>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</si>
  <si>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</si>
  <si>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</si>
  <si>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</si>
  <si>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</si>
  <si>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</si>
  <si>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</si>
  <si>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</si>
  <si>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</si>
  <si>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</si>
  <si>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</si>
  <si>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</si>
  <si>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</si>
  <si>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</si>
  <si>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</si>
  <si>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</si>
  <si>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</si>
  <si>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</si>
  <si>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</si>
  <si>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</si>
  <si>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</si>
  <si>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</si>
  <si>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</si>
  <si>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</si>
  <si>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</si>
  <si>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</si>
  <si>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</si>
  <si>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</si>
  <si>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</si>
  <si>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</si>
  <si>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</si>
  <si>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</si>
  <si>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</si>
  <si>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</si>
  <si>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</si>
  <si>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</si>
  <si>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</si>
  <si>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</si>
  <si>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</si>
  <si>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</si>
  <si>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</si>
  <si>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</si>
  <si>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</si>
  <si>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</si>
  <si>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</si>
  <si>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</si>
  <si>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</si>
  <si>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</si>
  <si>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</si>
  <si>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</si>
  <si>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</si>
  <si>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</si>
  <si>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</si>
  <si>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</si>
  <si>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</si>
  <si>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</si>
  <si>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</si>
  <si>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</si>
  <si>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</si>
  <si>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</si>
  <si>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</si>
  <si>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</si>
  <si>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</si>
  <si>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</si>
  <si>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</si>
  <si>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</si>
  <si>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</si>
  <si>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</si>
  <si>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</si>
  <si>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</si>
  <si>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</si>
  <si>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</si>
  <si>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</si>
  <si>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</si>
  <si>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</si>
  <si>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</si>
  <si>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</si>
  <si>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</si>
  <si>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</si>
  <si>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</si>
  <si>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</si>
  <si>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</si>
  <si>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</si>
  <si>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</si>
  <si>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</si>
  <si>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</si>
  <si>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</si>
  <si>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</si>
  <si>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</si>
  <si>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</si>
  <si>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</si>
  <si>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</si>
  <si>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</si>
  <si>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</si>
  <si>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</si>
  <si>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</si>
  <si>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</si>
  <si>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</si>
  <si>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</si>
  <si>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</si>
  <si>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</si>
  <si>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</si>
  <si>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</si>
  <si>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</si>
  <si>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</si>
  <si>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</si>
  <si>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</si>
  <si>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</si>
  <si>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</si>
  <si>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</si>
  <si>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</si>
  <si>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</si>
  <si>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</si>
  <si>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</si>
  <si>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</si>
  <si>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</si>
  <si>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</si>
  <si>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</si>
  <si>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</si>
  <si>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</si>
  <si>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</si>
  <si>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</si>
  <si>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</si>
  <si>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</si>
  <si>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</si>
  <si>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</si>
  <si>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</si>
  <si>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</si>
  <si>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</si>
  <si>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</si>
  <si>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</si>
  <si>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</si>
  <si>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</si>
  <si>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</si>
  <si>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</si>
  <si>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</si>
  <si>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</si>
  <si>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</si>
  <si>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</si>
  <si>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</si>
  <si>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</si>
  <si>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</si>
  <si>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</si>
  <si>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</si>
  <si>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</si>
  <si>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</si>
  <si>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</si>
  <si>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</si>
  <si>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</si>
  <si>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</si>
  <si>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</si>
  <si>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</si>
  <si>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</si>
  <si>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</si>
  <si>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</si>
  <si>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</si>
  <si>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</si>
  <si>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</si>
  <si>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</si>
  <si>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</si>
  <si>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</si>
  <si>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</si>
  <si>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</si>
  <si>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</si>
  <si>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</si>
  <si>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</si>
  <si>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</si>
  <si>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</si>
  <si>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</si>
  <si>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</si>
  <si>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</si>
  <si>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</si>
  <si>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</si>
  <si>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</si>
  <si>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</si>
  <si>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</si>
  <si>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</si>
  <si>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</si>
  <si>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</si>
  <si>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</si>
  <si>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</si>
  <si>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</si>
  <si>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</si>
  <si>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</si>
  <si>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</si>
  <si>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</si>
  <si>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</si>
  <si>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</si>
  <si>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</si>
  <si>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</si>
  <si>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</si>
  <si>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</si>
  <si>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</si>
  <si>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</si>
  <si>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</si>
  <si>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</si>
  <si>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</si>
  <si>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</si>
  <si>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</si>
  <si>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</si>
  <si>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</si>
  <si>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</si>
  <si>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</si>
  <si>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</si>
  <si>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</si>
  <si>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</si>
  <si>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</si>
  <si>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</si>
  <si>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</si>
  <si>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</si>
  <si>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</si>
  <si>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</si>
  <si>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</si>
  <si>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</si>
  <si>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</si>
  <si>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</si>
  <si>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</si>
  <si>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</si>
  <si>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</si>
  <si>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</si>
  <si>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</si>
  <si>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</si>
  <si>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</si>
  <si>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</si>
  <si>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</si>
  <si>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</si>
  <si>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</si>
  <si>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</si>
  <si>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</si>
  <si>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</si>
  <si>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</si>
  <si>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</si>
  <si>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</si>
  <si>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</si>
  <si>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</si>
  <si>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</si>
  <si>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</si>
  <si>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</si>
  <si>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</si>
  <si>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</si>
  <si>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</si>
  <si>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</si>
  <si>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</si>
  <si>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</si>
  <si>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</si>
  <si>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</si>
  <si>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</si>
  <si>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</si>
  <si>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</si>
  <si>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</si>
  <si>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</si>
  <si>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</si>
  <si>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</si>
  <si>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</si>
  <si>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</si>
  <si>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</si>
  <si>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</si>
  <si>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</si>
  <si>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</si>
  <si>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</si>
  <si>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</si>
  <si>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</si>
  <si>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</si>
  <si>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</si>
  <si>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</si>
  <si>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</si>
  <si>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</si>
  <si>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</si>
  <si>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</si>
  <si>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</si>
  <si>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</si>
  <si>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</si>
  <si>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</si>
  <si>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</si>
  <si>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</si>
  <si>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</si>
  <si>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</si>
  <si>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</si>
  <si>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</si>
  <si>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</si>
  <si>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</si>
  <si>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</si>
  <si>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</si>
  <si>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</si>
  <si>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</si>
  <si>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</si>
  <si>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</si>
  <si>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</si>
  <si>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</si>
  <si>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</si>
  <si>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</si>
  <si>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</si>
  <si>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</si>
  <si>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</si>
  <si>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</si>
  <si>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</si>
  <si>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</si>
  <si>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</si>
  <si>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</si>
  <si>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</si>
  <si>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</si>
  <si>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</si>
  <si>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</si>
  <si>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</si>
  <si>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</si>
  <si>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</si>
  <si>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</si>
  <si>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</si>
  <si>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</si>
  <si>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</si>
  <si>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</si>
  <si>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</si>
  <si>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</si>
  <si>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</si>
  <si>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</si>
  <si>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</si>
  <si>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</si>
  <si>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</si>
  <si>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</si>
  <si>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</si>
  <si>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</si>
  <si>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</si>
  <si>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</si>
  <si>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</si>
  <si>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</si>
  <si>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</si>
  <si>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</si>
  <si>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</si>
  <si>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</si>
  <si>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</si>
  <si>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</si>
  <si>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</si>
  <si>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</si>
  <si>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</si>
  <si>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</si>
  <si>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</si>
  <si>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</si>
  <si>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</si>
  <si>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</si>
  <si>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</si>
  <si>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</si>
  <si>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</si>
  <si>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</si>
  <si>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</si>
  <si>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</si>
  <si>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</si>
  <si>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</si>
  <si>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</si>
  <si>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</si>
  <si>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</si>
  <si>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</si>
  <si>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</si>
  <si>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</si>
  <si>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</si>
  <si>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</si>
  <si>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</si>
  <si>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</si>
  <si>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</si>
  <si>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</si>
  <si>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</si>
  <si>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</si>
  <si>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</si>
  <si>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</si>
  <si>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</si>
  <si>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</si>
  <si>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</si>
  <si>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</si>
  <si>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</si>
  <si>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</si>
  <si>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</si>
  <si>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</si>
  <si>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</si>
  <si>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</si>
  <si>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</si>
  <si>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</si>
  <si>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</si>
  <si>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</si>
  <si>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</si>
  <si>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</si>
  <si>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</si>
  <si>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</si>
  <si>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</si>
  <si>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</si>
  <si>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</si>
  <si>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</si>
  <si>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</si>
  <si>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</si>
  <si>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</si>
  <si>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</si>
  <si>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</si>
  <si>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</si>
  <si>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</si>
  <si>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</si>
  <si>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</si>
  <si>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</si>
  <si>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</si>
  <si>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</si>
  <si>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</si>
  <si>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</si>
  <si>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</si>
  <si>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</si>
  <si>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</si>
  <si>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</si>
  <si>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</si>
  <si>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</si>
  <si>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</si>
  <si>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</si>
  <si>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</si>
  <si>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</si>
  <si>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</si>
  <si>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</si>
  <si>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</si>
  <si>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</si>
  <si>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</si>
  <si>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</si>
  <si>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</si>
  <si>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</si>
  <si>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</si>
  <si>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</si>
  <si>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</si>
  <si>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</si>
  <si>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</si>
  <si>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</si>
  <si>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</si>
  <si>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</si>
  <si>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</si>
  <si>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</si>
  <si>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</si>
  <si>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</si>
  <si>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</si>
  <si>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</si>
  <si>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</si>
  <si>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</si>
  <si>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</si>
  <si>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</si>
  <si>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</si>
  <si>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</si>
  <si>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</si>
  <si>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</si>
  <si>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</si>
  <si>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</si>
  <si>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</si>
  <si>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</si>
  <si>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</si>
  <si>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</si>
  <si>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</si>
  <si>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</si>
  <si>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</si>
  <si>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</si>
  <si>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</si>
  <si>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</si>
  <si>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</si>
  <si>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</si>
  <si>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</si>
  <si>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</si>
  <si>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</si>
  <si>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</si>
  <si>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</si>
  <si>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</si>
  <si>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</si>
  <si>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</si>
  <si>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</si>
  <si>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</si>
  <si>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</si>
  <si>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</si>
  <si>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</si>
  <si>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</si>
  <si>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</si>
  <si>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</si>
  <si>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</si>
  <si>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</si>
  <si>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</si>
  <si>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</si>
  <si>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</si>
  <si>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</si>
  <si>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</si>
  <si>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</si>
  <si>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</si>
  <si>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</si>
  <si>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</si>
  <si>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</si>
  <si>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</si>
  <si>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</si>
  <si>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</si>
  <si>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</si>
  <si>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</si>
  <si>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</si>
  <si>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</si>
  <si>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</si>
  <si>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</si>
  <si>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</si>
  <si>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</si>
  <si>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</si>
  <si>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</si>
  <si>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</si>
  <si>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</si>
  <si>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</si>
  <si>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</si>
  <si>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</si>
  <si>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</si>
  <si>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</si>
  <si>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</si>
  <si>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</si>
  <si>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</si>
  <si>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</si>
  <si>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</si>
  <si>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</si>
  <si>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</si>
  <si>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</si>
  <si>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</si>
  <si>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</si>
  <si>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</si>
  <si>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</si>
  <si>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</si>
  <si>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</si>
  <si>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</si>
  <si>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</si>
  <si>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</si>
  <si>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</si>
  <si>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</si>
  <si>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</si>
  <si>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</si>
  <si>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</si>
  <si>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</si>
  <si>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</si>
  <si>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</si>
  <si>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</si>
  <si>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</si>
  <si>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</si>
  <si>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</si>
  <si>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</si>
  <si>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</si>
  <si>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</si>
  <si>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</si>
  <si>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</si>
  <si>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</si>
  <si>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</si>
  <si>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</si>
  <si>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</si>
  <si>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</si>
  <si>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</si>
  <si>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</si>
  <si>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</si>
  <si>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</si>
  <si>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</si>
  <si>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</si>
  <si>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</si>
  <si>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</si>
  <si>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</si>
  <si>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</si>
  <si>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</si>
  <si>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</si>
  <si>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</si>
  <si>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</si>
  <si>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</si>
  <si>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</si>
  <si>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</si>
  <si>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</si>
  <si>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</si>
  <si>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</si>
  <si>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</si>
  <si>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</si>
  <si>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</si>
  <si>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</si>
  <si>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</si>
  <si>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</si>
  <si>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</si>
  <si>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</si>
  <si>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</si>
  <si>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</si>
  <si>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</si>
  <si>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</si>
  <si>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</si>
  <si>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</si>
  <si>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</si>
  <si>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</si>
  <si>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</si>
  <si>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</si>
  <si>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</si>
  <si>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</si>
  <si>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</si>
  <si>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</si>
  <si>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</si>
  <si>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</si>
  <si>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</si>
  <si>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</si>
  <si>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</si>
  <si>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</si>
  <si>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</si>
  <si>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</si>
  <si>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</si>
  <si>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</si>
  <si>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</si>
  <si>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</si>
  <si>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</si>
  <si>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</si>
  <si>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</si>
  <si>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</si>
  <si>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</si>
  <si>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</si>
  <si>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</si>
  <si>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</si>
  <si>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</si>
  <si>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</si>
  <si>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</si>
  <si>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</si>
  <si>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</si>
  <si>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</si>
  <si>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</si>
  <si>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</si>
  <si>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</si>
  <si>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</si>
  <si>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</si>
  <si>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</si>
  <si>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</si>
  <si>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</si>
  <si>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</si>
  <si>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</si>
  <si>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</si>
  <si>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</si>
  <si>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</si>
  <si>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</si>
  <si>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</si>
  <si>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</si>
  <si>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</si>
  <si>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</si>
  <si>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</si>
  <si>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</si>
  <si>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</si>
  <si>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</si>
  <si>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</si>
  <si>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</si>
  <si>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</si>
  <si>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</si>
  <si>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</si>
  <si>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</si>
  <si>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</si>
  <si>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</si>
  <si>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</si>
  <si>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</si>
  <si>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</si>
  <si>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</si>
  <si>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</si>
  <si>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</si>
  <si>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</si>
  <si>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</si>
  <si>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</si>
  <si>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</si>
  <si>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</si>
  <si>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</si>
  <si>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</si>
  <si>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</si>
  <si>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</si>
  <si>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</si>
  <si>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</si>
  <si>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</si>
  <si>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</si>
  <si>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</si>
  <si>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</si>
  <si>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</si>
  <si>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</si>
  <si>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</si>
  <si>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</si>
  <si>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</si>
  <si>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</si>
  <si>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</si>
  <si>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</si>
  <si>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</si>
  <si>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</si>
  <si>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</si>
  <si>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</si>
  <si>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</si>
  <si>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</si>
  <si>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</si>
  <si>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</si>
  <si>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</si>
  <si>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</si>
  <si>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</si>
  <si>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</si>
  <si>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</si>
  <si>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</si>
  <si>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</si>
  <si>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</si>
  <si>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</si>
  <si>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</si>
  <si>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</si>
  <si>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</si>
  <si>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</si>
  <si>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</si>
  <si>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</si>
  <si>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</si>
  <si>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</si>
  <si>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</si>
  <si>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</si>
  <si>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</si>
  <si>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</si>
  <si>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</si>
  <si>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</si>
  <si>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</si>
  <si>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</si>
  <si>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</si>
  <si>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</si>
  <si>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</si>
  <si>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</si>
  <si>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</si>
  <si>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</si>
  <si>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</si>
  <si>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</si>
  <si>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</si>
  <si>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</si>
  <si>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</si>
  <si>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</si>
  <si>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</si>
  <si>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</si>
  <si>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</si>
  <si>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</si>
  <si>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</si>
  <si>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</si>
  <si>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</si>
  <si>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</si>
  <si>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</si>
  <si>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</si>
  <si>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</si>
  <si>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</si>
  <si>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</si>
  <si>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</si>
  <si>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</si>
  <si>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</si>
  <si>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</si>
  <si>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</si>
  <si>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</si>
  <si>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</si>
  <si>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</si>
  <si>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</si>
  <si>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</si>
  <si>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</si>
  <si>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</si>
  <si>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</si>
  <si>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</si>
  <si>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</si>
  <si>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</si>
  <si>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</si>
  <si>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</si>
  <si>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</si>
  <si>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</si>
  <si>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</si>
  <si>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</si>
  <si>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</si>
  <si>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</si>
  <si>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</si>
  <si>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</si>
  <si>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</si>
  <si>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</si>
  <si>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</si>
  <si>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</si>
  <si>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</si>
  <si>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</si>
  <si>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</si>
  <si>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</si>
  <si>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</si>
  <si>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</si>
  <si>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</si>
  <si>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</si>
  <si>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</si>
  <si>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</si>
  <si>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</si>
  <si>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</si>
  <si>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</si>
  <si>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</si>
  <si>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</si>
  <si>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</si>
  <si>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</si>
  <si>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</si>
  <si>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</si>
  <si>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</si>
  <si>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</si>
  <si>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</si>
  <si>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</si>
  <si>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</si>
  <si>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</si>
  <si>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</si>
  <si>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</si>
  <si>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</si>
  <si>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</si>
  <si>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</si>
  <si>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</si>
  <si>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</si>
  <si>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</si>
  <si>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</si>
  <si>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</si>
  <si>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</si>
  <si>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</si>
  <si>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</si>
  <si>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</si>
  <si>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</si>
  <si>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</si>
  <si>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</si>
  <si>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</si>
  <si>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</si>
  <si>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</si>
  <si>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</si>
  <si>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</si>
  <si>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</si>
  <si>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</si>
  <si>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</si>
  <si>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</si>
  <si>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</si>
  <si>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</si>
  <si>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</si>
  <si>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</si>
  <si>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</si>
  <si>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</si>
  <si>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</si>
  <si>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</si>
  <si>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</si>
  <si>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</si>
  <si>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</si>
  <si>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</si>
  <si>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</si>
  <si>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</si>
  <si>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</si>
  <si>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</si>
  <si>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</si>
  <si>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</si>
  <si>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</si>
  <si>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</si>
  <si>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</si>
  <si>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</si>
  <si>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</si>
  <si>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</si>
  <si>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</si>
  <si>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</si>
  <si>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</si>
  <si>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</si>
  <si>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</si>
  <si>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</si>
  <si>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</si>
  <si>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</si>
  <si>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</si>
  <si>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</si>
  <si>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</si>
  <si>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</si>
  <si>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</si>
  <si>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</si>
  <si>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</si>
  <si>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</si>
  <si>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</si>
  <si>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</si>
  <si>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</si>
  <si>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</si>
  <si>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</si>
  <si>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</si>
  <si>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</si>
  <si>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</si>
  <si>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</si>
  <si>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</si>
  <si>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</si>
  <si>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</si>
  <si>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</si>
  <si>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</si>
  <si>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</si>
  <si>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</si>
  <si>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</si>
  <si>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</si>
  <si>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</si>
  <si>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</si>
  <si>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</si>
  <si>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</si>
  <si>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</si>
  <si>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</si>
  <si>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</si>
  <si>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</si>
  <si>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</si>
  <si>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</si>
  <si>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</si>
  <si>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</si>
  <si>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</si>
  <si>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</si>
  <si>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</si>
  <si>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</si>
  <si>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</si>
  <si>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</si>
  <si>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</si>
  <si>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</si>
  <si>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</si>
  <si>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</si>
  <si>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</si>
  <si>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</si>
  <si>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</si>
  <si>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</si>
  <si>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</si>
  <si>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</si>
  <si>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</si>
  <si>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</si>
  <si>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</si>
  <si>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</si>
  <si>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</si>
  <si>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</si>
  <si>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</si>
  <si>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</si>
  <si>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</si>
  <si>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</si>
  <si>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</si>
  <si>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</si>
  <si>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</si>
  <si>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</si>
  <si>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</si>
  <si>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</si>
  <si>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</si>
  <si>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</si>
  <si>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</si>
  <si>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</si>
  <si>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</si>
  <si>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</si>
  <si>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</si>
  <si>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</si>
  <si>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</si>
  <si>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</si>
  <si>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</si>
  <si>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</si>
  <si>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</si>
  <si>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</si>
  <si>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</si>
  <si>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</si>
  <si>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</si>
  <si>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</si>
  <si>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</si>
  <si>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</si>
  <si>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</si>
  <si>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</si>
  <si>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</si>
  <si>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</si>
  <si>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</si>
  <si>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</si>
  <si>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</si>
  <si>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</si>
  <si>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</si>
  <si>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</si>
  <si>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</si>
  <si>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</si>
  <si>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</si>
  <si>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</si>
  <si>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</si>
  <si>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</si>
  <si>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</si>
  <si>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</si>
  <si>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</si>
  <si>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</si>
  <si>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</si>
  <si>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</si>
  <si>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</si>
  <si>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</si>
  <si>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</si>
  <si>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</si>
  <si>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</si>
  <si>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</si>
  <si>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</si>
  <si>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</si>
  <si>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</si>
  <si>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</si>
  <si>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</si>
  <si>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</si>
  <si>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</si>
  <si>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</si>
  <si>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</si>
  <si>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</si>
  <si>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</si>
  <si>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</si>
  <si>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</si>
  <si>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</si>
  <si>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</si>
  <si>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</si>
  <si>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</si>
  <si>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</si>
  <si>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</si>
  <si>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</si>
  <si>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</si>
  <si>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</si>
  <si>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</si>
  <si>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</si>
  <si>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</si>
  <si>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</si>
  <si>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</si>
  <si>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</si>
  <si>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</si>
  <si>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</si>
  <si>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</si>
  <si>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</si>
  <si>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</si>
  <si>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</si>
  <si>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</si>
  <si>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</si>
  <si>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</si>
  <si>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</si>
  <si>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</si>
  <si>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</si>
  <si>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</si>
  <si>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</si>
  <si>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</si>
  <si>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</si>
  <si>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</si>
  <si>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</si>
  <si>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</si>
  <si>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</si>
  <si>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</si>
  <si>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</si>
  <si>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</si>
  <si>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</si>
  <si>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</si>
  <si>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</si>
  <si>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</si>
  <si>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</si>
  <si>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</si>
  <si>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</si>
  <si>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</si>
  <si>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</si>
  <si>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</si>
  <si>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</si>
  <si>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</si>
  <si>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</si>
  <si>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</si>
  <si>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</si>
  <si>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</si>
  <si>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</si>
  <si>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</si>
  <si>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</si>
  <si>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</si>
  <si>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</si>
  <si>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</si>
  <si>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</si>
  <si>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</si>
  <si>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</si>
  <si>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</si>
  <si>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</si>
  <si>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</si>
  <si>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</si>
  <si>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</si>
  <si>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</si>
  <si>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</si>
  <si>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</si>
  <si>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</si>
  <si>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</si>
  <si>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</si>
  <si>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</si>
  <si>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</si>
  <si>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</si>
  <si>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</si>
  <si>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</si>
  <si>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</si>
  <si>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</si>
  <si>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</si>
  <si>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</si>
  <si>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</si>
  <si>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</si>
  <si>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</si>
  <si>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</si>
  <si>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</si>
  <si>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</si>
  <si>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</si>
  <si>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</si>
  <si>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</si>
  <si>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</si>
  <si>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</si>
  <si>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</si>
  <si>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</si>
  <si>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</si>
  <si>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</si>
  <si>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</si>
  <si>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</si>
  <si>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</si>
  <si>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</si>
  <si>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</si>
  <si>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</si>
  <si>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</si>
  <si>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</si>
  <si>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</si>
  <si>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</si>
  <si>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</si>
  <si>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</si>
  <si>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</si>
  <si>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</si>
  <si>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</si>
  <si>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</si>
  <si>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</si>
  <si>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</si>
  <si>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</si>
  <si>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</si>
  <si>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</si>
  <si>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</si>
  <si>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</si>
  <si>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</si>
  <si>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</si>
  <si>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</si>
  <si>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</si>
  <si>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</si>
  <si>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</si>
  <si>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</si>
  <si>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</si>
  <si>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</si>
  <si>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</si>
  <si>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</si>
  <si>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</si>
  <si>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</si>
  <si>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</si>
  <si>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</si>
  <si>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</si>
  <si>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</si>
  <si>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</si>
  <si>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</si>
  <si>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</si>
  <si>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</si>
  <si>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</si>
  <si>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</si>
  <si>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</si>
  <si>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</si>
  <si>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</si>
  <si>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</si>
  <si>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</si>
  <si>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</si>
  <si>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</si>
  <si>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</si>
  <si>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</si>
  <si>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</si>
  <si>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</si>
  <si>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</si>
  <si>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</si>
  <si>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</si>
  <si>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</si>
  <si>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</si>
  <si>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</si>
  <si>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</si>
  <si>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</si>
  <si>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</si>
  <si>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</si>
  <si>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</si>
  <si>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</si>
  <si>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</si>
  <si>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</si>
  <si>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</si>
  <si>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</si>
  <si>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</si>
  <si>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</si>
  <si>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</si>
  <si>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</si>
  <si>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</si>
  <si>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</si>
  <si>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</si>
  <si>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</si>
  <si>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</si>
  <si>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</si>
  <si>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</si>
  <si>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</si>
  <si>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</si>
  <si>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</si>
  <si>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</si>
  <si>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</si>
  <si>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</si>
  <si>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</si>
  <si>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</si>
  <si>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</si>
  <si>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</si>
  <si>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</si>
  <si>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</si>
  <si>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</si>
  <si>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</si>
  <si>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</si>
  <si>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</si>
  <si>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</si>
  <si>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</si>
  <si>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</si>
  <si>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</si>
  <si>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</si>
  <si>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</si>
  <si>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</si>
  <si>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</si>
  <si>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</si>
  <si>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</si>
  <si>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</si>
  <si>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</si>
  <si>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</si>
  <si>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</si>
  <si>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</si>
  <si>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</si>
  <si>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</si>
  <si>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</si>
  <si>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</si>
  <si>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</si>
  <si>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</si>
  <si>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</si>
  <si>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</si>
  <si>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</si>
  <si>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</si>
  <si>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</si>
  <si>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</si>
  <si>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</si>
  <si>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</si>
  <si>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</si>
  <si>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</si>
  <si>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</si>
  <si>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</si>
  <si>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</si>
  <si>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</si>
  <si>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</si>
  <si>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</si>
  <si>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</si>
  <si>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</si>
  <si>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</si>
  <si>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</si>
  <si>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</si>
  <si>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</si>
  <si>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</si>
  <si>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</si>
  <si>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</si>
  <si>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</si>
  <si>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</si>
  <si>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</si>
  <si>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</si>
  <si>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</si>
  <si>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</si>
  <si>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</si>
  <si>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</si>
  <si>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</si>
  <si>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</si>
  <si>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</si>
  <si>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</si>
  <si>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</si>
  <si>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</si>
  <si>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</si>
  <si>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</si>
  <si>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</si>
  <si>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</si>
  <si>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</si>
  <si>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</si>
  <si>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</si>
  <si>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</si>
  <si>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</si>
  <si>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</si>
  <si>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</si>
  <si>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</si>
  <si>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</si>
  <si>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</si>
  <si>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</si>
  <si>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</si>
  <si>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</si>
  <si>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</si>
  <si>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</si>
  <si>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</si>
  <si>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</si>
  <si>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</si>
  <si>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</si>
  <si>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</si>
  <si>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</si>
  <si>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</si>
  <si>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</si>
  <si>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</si>
  <si>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</si>
  <si>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</si>
  <si>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</si>
  <si>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</si>
  <si>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</si>
  <si>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</si>
  <si>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</si>
  <si>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</si>
  <si>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</si>
  <si>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</si>
  <si>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</si>
  <si>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</si>
  <si>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</si>
  <si>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</si>
  <si>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</si>
  <si>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</si>
  <si>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</si>
  <si>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</si>
  <si>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</si>
  <si>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</si>
  <si>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</si>
  <si>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</si>
  <si>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</si>
  <si>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</si>
  <si>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</si>
  <si>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</si>
  <si>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</si>
  <si>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</si>
  <si>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</si>
  <si>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</si>
  <si>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</si>
  <si>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</si>
  <si>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</si>
  <si>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</si>
  <si>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</si>
  <si>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</si>
  <si>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</si>
  <si>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</si>
  <si>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</si>
  <si>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</si>
  <si>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</si>
  <si>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</si>
  <si>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</si>
  <si>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</si>
  <si>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</si>
  <si>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</si>
  <si>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</si>
  <si>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</si>
  <si>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</si>
  <si>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</si>
  <si>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</si>
  <si>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</si>
  <si>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</si>
  <si>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</si>
  <si>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</si>
  <si>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</si>
  <si>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</si>
  <si>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</si>
  <si>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</si>
  <si>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</si>
  <si>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</si>
  <si>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</si>
  <si>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</si>
  <si>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</si>
  <si>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</si>
  <si>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</si>
  <si>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</si>
  <si>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</si>
  <si>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</si>
  <si>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</si>
  <si>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</si>
  <si>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</si>
  <si>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</si>
  <si>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</si>
  <si>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</si>
  <si>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</si>
  <si>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</si>
  <si>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</si>
  <si>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</si>
  <si>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</si>
  <si>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</si>
  <si>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</si>
  <si>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</si>
  <si>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</si>
  <si>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</si>
  <si>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</si>
  <si>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</si>
  <si>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</si>
  <si>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</si>
  <si>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</si>
  <si>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</si>
  <si>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</si>
  <si>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</si>
  <si>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</si>
  <si>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</si>
  <si>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</si>
  <si>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</si>
  <si>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</si>
  <si>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</si>
  <si>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</si>
  <si>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</si>
  <si>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</si>
  <si>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</si>
  <si>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</si>
  <si>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</si>
  <si>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</si>
  <si>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</si>
  <si>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</si>
  <si>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</si>
  <si>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</si>
  <si>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</si>
  <si>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</si>
  <si>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</si>
  <si>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</si>
  <si>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</si>
  <si>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</si>
  <si>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</si>
  <si>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</si>
  <si>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</si>
  <si>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</si>
  <si>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</si>
  <si>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</si>
  <si>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</si>
  <si>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</si>
  <si>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</si>
  <si>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</si>
  <si>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</si>
  <si>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</si>
  <si>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</si>
  <si>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</si>
  <si>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</si>
  <si>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</si>
  <si>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</si>
  <si>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</si>
  <si>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</si>
  <si>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</si>
  <si>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</si>
  <si>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</si>
  <si>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</si>
  <si>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</si>
  <si>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</si>
  <si>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</si>
  <si>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</si>
  <si>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</si>
  <si>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</si>
  <si>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</si>
  <si>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</si>
  <si>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</si>
  <si>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</si>
  <si>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</si>
  <si>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</si>
  <si>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</si>
  <si>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</si>
  <si>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</si>
  <si>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</si>
  <si>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</si>
  <si>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</si>
  <si>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</si>
  <si>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</si>
  <si>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</si>
  <si>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</si>
  <si>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</si>
  <si>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</si>
  <si>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</si>
  <si>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</si>
  <si>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</si>
  <si>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</si>
  <si>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</si>
  <si>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</si>
  <si>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</si>
  <si>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</si>
  <si>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</si>
  <si>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</si>
  <si>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</si>
  <si>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</si>
  <si>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</si>
  <si>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</si>
  <si>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</si>
  <si>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</si>
  <si>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</si>
  <si>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</si>
  <si>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</si>
  <si>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</si>
  <si>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</si>
  <si>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</si>
  <si>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</si>
  <si>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</si>
  <si>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</si>
  <si>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</si>
  <si>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</si>
  <si>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</si>
  <si>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</si>
  <si>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</si>
  <si>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</si>
  <si>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</si>
  <si>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</si>
  <si>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</si>
  <si>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</si>
  <si>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</si>
  <si>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</si>
  <si>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</si>
  <si>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</si>
  <si>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</si>
  <si>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</si>
  <si>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</si>
  <si>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</si>
  <si>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</si>
  <si>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</si>
  <si>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</si>
  <si>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</si>
  <si>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</si>
  <si>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</si>
  <si>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</si>
  <si>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</si>
  <si>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</si>
  <si>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</si>
  <si>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</si>
  <si>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</si>
  <si>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</si>
  <si>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</si>
  <si>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</si>
  <si>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</si>
  <si>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</si>
  <si>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</si>
  <si>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</si>
  <si>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</si>
  <si>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</si>
  <si>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</si>
  <si>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</si>
  <si>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</si>
  <si>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</si>
  <si>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</si>
  <si>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</si>
  <si>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</si>
  <si>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</si>
  <si>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</si>
  <si>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</si>
  <si>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</si>
  <si>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</si>
  <si>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</si>
  <si>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</si>
  <si>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</si>
  <si>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</si>
  <si>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</si>
  <si>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</si>
  <si>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</si>
  <si>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</si>
  <si>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</si>
  <si>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</si>
  <si>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</si>
  <si>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</si>
  <si>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</si>
  <si>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</si>
  <si>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</si>
  <si>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</si>
  <si>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</si>
  <si>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</si>
  <si>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</si>
  <si>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</si>
  <si>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</si>
  <si>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</si>
  <si>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</si>
  <si>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</si>
  <si>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</si>
  <si>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</si>
  <si>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</si>
  <si>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</si>
  <si>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</si>
  <si>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</si>
  <si>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</si>
  <si>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</si>
  <si>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</si>
  <si>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</si>
  <si>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</si>
  <si>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</si>
  <si>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</si>
  <si>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</si>
  <si>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</si>
  <si>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</si>
  <si>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</si>
  <si>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</si>
  <si>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</si>
  <si>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</si>
  <si>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</si>
  <si>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</si>
  <si>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</si>
  <si>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</si>
  <si>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</si>
  <si>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</si>
  <si>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</si>
  <si>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</si>
  <si>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</si>
  <si>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</si>
  <si>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</si>
  <si>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</si>
  <si>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</si>
  <si>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</si>
  <si>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</si>
  <si>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</si>
  <si>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</si>
  <si>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</si>
  <si>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</si>
  <si>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</si>
  <si>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</si>
  <si>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</si>
  <si>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</si>
  <si>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</si>
  <si>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</si>
  <si>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</si>
  <si>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</si>
  <si>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</si>
  <si>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</si>
  <si>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</si>
  <si>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</si>
  <si>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</si>
  <si>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</si>
  <si>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</si>
  <si>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</si>
  <si>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</si>
  <si>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</si>
  <si>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</si>
  <si>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</si>
  <si>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</si>
  <si>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</si>
  <si>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</si>
  <si>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</si>
  <si>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</si>
  <si>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</si>
  <si>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</si>
  <si>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</si>
  <si>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</si>
  <si>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</si>
  <si>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</si>
  <si>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</si>
  <si>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</si>
  <si>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</si>
  <si>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</si>
  <si>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</si>
  <si>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</si>
  <si>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</si>
  <si>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</si>
  <si>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</si>
  <si>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</si>
  <si>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</si>
  <si>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</si>
  <si>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</si>
  <si>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</si>
  <si>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</si>
  <si>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</si>
  <si>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</si>
  <si>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</si>
  <si>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</si>
  <si>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</si>
  <si>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</si>
  <si>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</si>
  <si>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</si>
  <si>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</si>
  <si>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</si>
  <si>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</si>
  <si>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</si>
  <si>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</si>
  <si>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</si>
  <si>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</si>
  <si>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</si>
  <si>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</si>
  <si>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</si>
  <si>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</si>
  <si>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</si>
  <si>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</si>
  <si>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</si>
  <si>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</si>
  <si>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</si>
  <si>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</si>
  <si>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</si>
  <si>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</si>
  <si>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</si>
  <si>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</si>
  <si>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</si>
  <si>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</si>
  <si>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</si>
  <si>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</si>
  <si>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</si>
  <si>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</si>
  <si>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</si>
  <si>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</si>
  <si>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</si>
  <si>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</si>
  <si>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</si>
  <si>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</si>
  <si>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</si>
  <si>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</si>
  <si>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</si>
  <si>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</si>
  <si>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</si>
  <si>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</si>
  <si>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</si>
  <si>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</si>
  <si>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</si>
  <si>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</si>
  <si>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</si>
  <si>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</si>
  <si>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</si>
  <si>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</si>
  <si>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</si>
  <si>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</si>
  <si>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</si>
  <si>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</si>
  <si>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</si>
  <si>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</si>
  <si>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</si>
  <si>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</si>
  <si>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</si>
  <si>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</si>
  <si>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</si>
  <si>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</si>
  <si>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</si>
  <si>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</si>
  <si>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</si>
  <si>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</si>
  <si>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</si>
  <si>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</si>
  <si>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</si>
  <si>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</si>
  <si>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</si>
  <si>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</si>
  <si>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</si>
  <si>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</si>
  <si>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</si>
  <si>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</si>
  <si>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</si>
  <si>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</si>
  <si>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</si>
  <si>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</si>
  <si>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</si>
  <si>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</si>
  <si>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</si>
  <si>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</si>
  <si>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</si>
  <si>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</si>
  <si>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</si>
  <si>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</si>
  <si>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</si>
  <si>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</si>
  <si>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</si>
  <si>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</si>
  <si>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</si>
  <si>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</si>
  <si>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</si>
  <si>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</si>
  <si>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</si>
  <si>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</si>
  <si>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</si>
  <si>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</si>
  <si>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</si>
  <si>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</si>
  <si>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</si>
  <si>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</si>
  <si>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</si>
  <si>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</si>
  <si>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</si>
  <si>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</si>
  <si>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</si>
  <si>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</si>
  <si>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</si>
  <si>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</si>
  <si>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</si>
  <si>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</si>
  <si>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</si>
  <si>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</si>
  <si>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</si>
  <si>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</si>
  <si>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</si>
  <si>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</si>
  <si>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</si>
  <si>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</si>
  <si>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</si>
  <si>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</si>
  <si>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</si>
  <si>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</si>
  <si>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</si>
  <si>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</si>
  <si>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</si>
  <si>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</si>
  <si>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</si>
  <si>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</si>
  <si>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</si>
  <si>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</si>
  <si>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</si>
  <si>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</si>
  <si>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</si>
  <si>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</si>
  <si>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</si>
  <si>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</si>
  <si>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</si>
  <si>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</si>
  <si>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</si>
  <si>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</si>
  <si>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</si>
  <si>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</si>
  <si>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</si>
  <si>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</si>
  <si>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</si>
  <si>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</si>
  <si>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</si>
  <si>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</si>
  <si>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</si>
  <si>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</si>
  <si>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</si>
  <si>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</si>
  <si>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</si>
  <si>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</si>
  <si>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</si>
  <si>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</si>
  <si>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</si>
  <si>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</si>
  <si>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</si>
  <si>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</si>
  <si>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</si>
  <si>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</si>
  <si>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</si>
  <si>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</si>
  <si>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</si>
  <si>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</si>
  <si>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</si>
  <si>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</si>
  <si>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</si>
  <si>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</si>
  <si>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</si>
  <si>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</si>
  <si>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</si>
  <si>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</si>
  <si>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</si>
  <si>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</si>
  <si>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</si>
  <si>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</si>
  <si>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</si>
  <si>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</si>
  <si>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</si>
  <si>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</si>
  <si>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</si>
  <si>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</si>
  <si>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</si>
  <si>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</si>
  <si>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</si>
  <si>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</si>
  <si>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</si>
  <si>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</si>
  <si>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</si>
  <si>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</si>
  <si>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</si>
  <si>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</si>
  <si>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</si>
  <si>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</si>
  <si>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</si>
  <si>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</si>
  <si>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</si>
  <si>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</si>
  <si>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</si>
  <si>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</si>
  <si>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</si>
  <si>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</si>
  <si>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</si>
  <si>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</si>
  <si>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</si>
  <si>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</si>
  <si>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</si>
  <si>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</si>
  <si>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</si>
  <si>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</si>
  <si>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</si>
  <si>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</si>
  <si>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</si>
  <si>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</si>
  <si>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</si>
  <si>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</si>
  <si>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</si>
  <si>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</si>
  <si>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</si>
  <si>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</si>
  <si>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</si>
  <si>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</si>
  <si>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</si>
  <si>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</si>
  <si>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</si>
  <si>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</si>
  <si>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</si>
  <si>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</si>
  <si>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</si>
  <si>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</si>
  <si>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</si>
  <si>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</si>
  <si>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</si>
  <si>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</si>
  <si>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</si>
  <si>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</si>
  <si>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</si>
  <si>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</si>
  <si>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</si>
  <si>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</si>
  <si>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</si>
  <si>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</si>
  <si>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</si>
  <si>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</si>
  <si>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</si>
  <si>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</si>
  <si>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</si>
  <si>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</si>
  <si>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</si>
  <si>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</si>
  <si>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</si>
  <si>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</si>
  <si>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</si>
  <si>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</si>
  <si>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</si>
  <si>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</si>
  <si>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</si>
  <si>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</si>
  <si>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</si>
  <si>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</si>
  <si>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</si>
  <si>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</si>
  <si>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</si>
  <si>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</si>
  <si>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</si>
  <si>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</si>
  <si>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</si>
  <si>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</si>
  <si>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</si>
  <si>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</si>
  <si>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</si>
  <si>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</si>
  <si>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</si>
  <si>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</si>
  <si>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</si>
  <si>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</si>
  <si>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</si>
  <si>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</si>
  <si>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</si>
  <si>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</si>
  <si>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</si>
  <si>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</si>
  <si>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</si>
  <si>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</si>
  <si>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</si>
  <si>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</si>
  <si>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</si>
  <si>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</si>
  <si>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</si>
  <si>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</si>
  <si>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</si>
  <si>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</si>
  <si>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</si>
  <si>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</si>
  <si>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</si>
  <si>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</si>
  <si>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</si>
  <si>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</si>
  <si>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</si>
  <si>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</si>
  <si>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</si>
  <si>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</si>
  <si>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</si>
  <si>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</si>
  <si>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</si>
  <si>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</si>
  <si>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</si>
  <si>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</si>
  <si>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</si>
  <si>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</si>
  <si>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</si>
  <si>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</si>
  <si>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</si>
  <si>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</si>
  <si>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</si>
  <si>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</si>
  <si>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</si>
  <si>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</si>
  <si>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</si>
  <si>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</si>
  <si>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</si>
  <si>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</si>
  <si>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</si>
  <si>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</si>
  <si>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</si>
  <si>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</si>
  <si>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</si>
  <si>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</si>
  <si>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</si>
  <si>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</si>
  <si>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</si>
  <si>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</si>
  <si>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</si>
  <si>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</si>
  <si>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</si>
  <si>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</si>
  <si>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</si>
  <si>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</si>
  <si>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</si>
  <si>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</si>
  <si>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</si>
  <si>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</si>
  <si>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</si>
  <si>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</si>
  <si>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</si>
  <si>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</si>
  <si>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</si>
  <si>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</si>
  <si>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</si>
  <si>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</si>
  <si>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</si>
  <si>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</si>
  <si>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</si>
  <si>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</si>
  <si>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</si>
  <si>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</si>
  <si>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</si>
  <si>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</si>
  <si>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</si>
  <si>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</si>
  <si>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</si>
  <si>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</si>
  <si>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</si>
  <si>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</si>
  <si>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</si>
  <si>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</si>
  <si>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</si>
  <si>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</si>
  <si>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</si>
  <si>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</si>
  <si>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</si>
  <si>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</si>
  <si>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</si>
  <si>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</si>
  <si>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</si>
  <si>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</si>
  <si>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</si>
  <si>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</si>
  <si>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</si>
  <si>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</si>
  <si>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</si>
  <si>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</si>
  <si>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</si>
  <si>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</si>
  <si>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</si>
  <si>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</si>
  <si>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</si>
  <si>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</si>
  <si>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</si>
  <si>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</si>
  <si>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</si>
  <si>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</si>
  <si>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</si>
  <si>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</si>
  <si>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</si>
  <si>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</si>
  <si>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</si>
  <si>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</si>
  <si>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</si>
  <si>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</si>
  <si>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</si>
  <si>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</si>
  <si>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</si>
  <si>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</si>
  <si>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</si>
  <si>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</si>
  <si>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</si>
  <si>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</si>
  <si>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</si>
  <si>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</si>
  <si>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</si>
  <si>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</si>
  <si>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</si>
  <si>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</si>
  <si>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</si>
  <si>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</si>
  <si>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</si>
  <si>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</si>
  <si>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</si>
  <si>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</si>
  <si>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</si>
  <si>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</si>
  <si>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</si>
  <si>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</si>
  <si>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</si>
  <si>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</si>
  <si>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</si>
  <si>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</si>
  <si>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</si>
  <si>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</si>
  <si>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</si>
  <si>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</si>
  <si>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</si>
  <si>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</si>
  <si>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</si>
  <si>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</si>
  <si>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</si>
  <si>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</si>
  <si>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</si>
  <si>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</si>
  <si>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</si>
  <si>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</si>
  <si>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</si>
  <si>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</si>
  <si>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</si>
  <si>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</si>
  <si>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</si>
  <si>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</si>
  <si>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</si>
  <si>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</si>
  <si>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</si>
  <si>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</si>
  <si>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</si>
  <si>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</si>
  <si>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</si>
  <si>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</si>
  <si>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</si>
  <si>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</si>
  <si>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</si>
  <si>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</si>
  <si>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</si>
  <si>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</si>
  <si>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</si>
  <si>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</si>
  <si>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</si>
  <si>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</si>
  <si>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</si>
  <si>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</si>
  <si>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</si>
  <si>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</si>
  <si>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</si>
  <si>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</si>
  <si>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</si>
  <si>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</si>
  <si>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</si>
  <si>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</si>
  <si>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</si>
  <si>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</si>
  <si>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</si>
  <si>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</si>
  <si>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</si>
  <si>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</si>
  <si>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</si>
  <si>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</si>
  <si>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</si>
  <si>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</si>
  <si>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</si>
  <si>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</si>
  <si>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</si>
  <si>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</si>
  <si>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</si>
  <si>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</si>
  <si>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</si>
  <si>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</si>
  <si>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</si>
  <si>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</si>
  <si>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</si>
  <si>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</si>
  <si>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</si>
  <si>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</si>
  <si>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</si>
  <si>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</si>
  <si>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</si>
  <si>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</si>
  <si>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</si>
  <si>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</si>
  <si>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</si>
  <si>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</si>
  <si>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</si>
  <si>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</si>
  <si>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</si>
  <si>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</si>
  <si>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</si>
  <si>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</si>
  <si>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</si>
  <si>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</si>
  <si>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</si>
  <si>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</si>
  <si>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</si>
  <si>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</si>
  <si>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</si>
  <si>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</si>
  <si>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</si>
  <si>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</si>
  <si>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</si>
  <si>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</si>
  <si>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</si>
  <si>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</si>
  <si>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</si>
  <si>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</si>
  <si>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</si>
  <si>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</si>
  <si>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</si>
  <si>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</si>
  <si>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</si>
  <si>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</si>
  <si>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</si>
  <si>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</si>
  <si>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</si>
  <si>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</si>
  <si>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</si>
  <si>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</si>
  <si>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</si>
  <si>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</si>
  <si>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</si>
  <si>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</si>
  <si>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</si>
  <si>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</si>
  <si>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</si>
  <si>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</si>
  <si>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</si>
  <si>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</si>
  <si>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</si>
  <si>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</si>
  <si>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</si>
  <si>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</si>
  <si>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</si>
  <si>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</si>
  <si>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</si>
  <si>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</si>
  <si>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</si>
  <si>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</si>
  <si>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</si>
  <si>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</si>
  <si>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</si>
  <si>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</si>
  <si>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</si>
  <si>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</si>
  <si>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</si>
  <si>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</si>
  <si>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</si>
  <si>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</si>
  <si>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</si>
  <si>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</si>
  <si>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</si>
  <si>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</si>
  <si>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</si>
  <si>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</si>
  <si>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</si>
  <si>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</si>
  <si>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</si>
  <si>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</si>
  <si>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</si>
  <si>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</si>
  <si>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</si>
  <si>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</si>
  <si>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</si>
  <si>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</si>
  <si>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</si>
  <si>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</si>
  <si>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</si>
  <si>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</si>
  <si>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</si>
  <si>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</si>
  <si>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</si>
  <si>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</si>
  <si>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</si>
  <si>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</si>
  <si>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</si>
  <si>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</si>
  <si>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</si>
  <si>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</si>
  <si>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</si>
  <si>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</si>
  <si>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</si>
  <si>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</si>
  <si>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</si>
  <si>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</si>
  <si>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</si>
  <si>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</si>
  <si>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</si>
  <si>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</si>
  <si>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</si>
  <si>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</si>
  <si>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</si>
  <si>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</si>
  <si>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</si>
  <si>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</si>
  <si>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</si>
  <si>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</si>
  <si>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</si>
  <si>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</si>
  <si>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</si>
  <si>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</si>
  <si>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</si>
  <si>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</si>
  <si>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</si>
  <si>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</si>
  <si>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</si>
  <si>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</si>
  <si>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</si>
  <si>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</si>
  <si>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</si>
  <si>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</si>
  <si>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</si>
  <si>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</si>
  <si>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</si>
  <si>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</si>
  <si>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</si>
  <si>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</si>
  <si>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</si>
  <si>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</si>
  <si>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</si>
  <si>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</si>
  <si>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</si>
  <si>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</si>
  <si>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</si>
  <si>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</si>
  <si>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</si>
  <si>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</si>
  <si>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</si>
  <si>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</si>
  <si>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</si>
  <si>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</si>
  <si>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</si>
  <si>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</si>
  <si>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</si>
  <si>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</si>
  <si>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</si>
  <si>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</si>
  <si>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</si>
  <si>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</si>
  <si>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</si>
  <si>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</si>
  <si>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</si>
  <si>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</si>
  <si>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</si>
  <si>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</si>
  <si>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</si>
  <si>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</si>
  <si>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</si>
  <si>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</si>
  <si>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</si>
  <si>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</si>
  <si>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</si>
  <si>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</si>
  <si>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</si>
  <si>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</si>
  <si>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</si>
  <si>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</si>
  <si>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</si>
  <si>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</si>
  <si>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</si>
  <si>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</si>
  <si>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</si>
  <si>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</si>
  <si>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</si>
  <si>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</si>
  <si>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</si>
  <si>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</si>
  <si>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</si>
  <si>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</si>
  <si>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</si>
  <si>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</si>
  <si>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</si>
  <si>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</si>
  <si>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</si>
  <si>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</si>
  <si>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</si>
  <si>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</si>
  <si>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</si>
  <si>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</si>
  <si>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</si>
  <si>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</si>
  <si>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</si>
  <si>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</si>
  <si>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</si>
  <si>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</si>
  <si>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</si>
  <si>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</si>
  <si>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</si>
  <si>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</si>
  <si>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</si>
  <si>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</si>
  <si>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</si>
  <si>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</si>
  <si>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</si>
  <si>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</si>
  <si>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</si>
  <si>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</si>
  <si>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</si>
  <si>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</si>
  <si>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</si>
  <si>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</si>
  <si>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</si>
  <si>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</si>
  <si>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</si>
  <si>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</si>
  <si>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</si>
  <si>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</si>
  <si>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</si>
  <si>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</si>
  <si>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</si>
  <si>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</si>
  <si>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</si>
  <si>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</si>
  <si>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</si>
  <si>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</si>
  <si>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</si>
  <si>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</si>
  <si>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</si>
  <si>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</si>
  <si>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</si>
  <si>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</si>
  <si>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</si>
  <si>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</si>
  <si>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</si>
  <si>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</si>
  <si>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</si>
  <si>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</si>
  <si>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</si>
  <si>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</si>
  <si>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</si>
  <si>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</si>
  <si>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</si>
  <si>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</si>
  <si>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</si>
  <si>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</si>
  <si>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</si>
  <si>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</si>
  <si>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</si>
  <si>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</si>
  <si>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</si>
  <si>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</si>
  <si>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</si>
  <si>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</si>
  <si>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</si>
  <si>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</si>
  <si>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</si>
  <si>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</si>
  <si>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</si>
  <si>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</si>
  <si>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</si>
  <si>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</si>
  <si>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</si>
  <si>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</si>
  <si>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</si>
  <si>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</si>
  <si>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</si>
  <si>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</si>
  <si>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</si>
  <si>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</si>
  <si>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</si>
  <si>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</si>
  <si>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</si>
  <si>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</si>
  <si>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</si>
  <si>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</si>
  <si>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</si>
  <si>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</si>
  <si>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</si>
  <si>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</si>
  <si>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</si>
  <si>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</si>
  <si>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</si>
  <si>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</si>
  <si>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</si>
  <si>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</si>
  <si>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</si>
  <si>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</si>
  <si>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</si>
  <si>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</si>
  <si>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</si>
  <si>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</si>
  <si>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</si>
  <si>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</si>
  <si>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</si>
  <si>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</si>
  <si>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</si>
  <si>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</si>
  <si>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</si>
  <si>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</si>
  <si>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</si>
  <si>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</si>
  <si>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</si>
  <si>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</si>
  <si>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</si>
  <si>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</si>
  <si>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</si>
  <si>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</si>
  <si>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</si>
  <si>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</si>
  <si>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</si>
  <si>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</si>
  <si>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</si>
  <si>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</si>
  <si>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</si>
  <si>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</si>
  <si>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</si>
  <si>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</si>
  <si>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</si>
  <si>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</si>
  <si>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</si>
  <si>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</si>
  <si>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</si>
  <si>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</si>
  <si>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</si>
  <si>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</si>
  <si>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</si>
  <si>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</si>
  <si>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</si>
  <si>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</si>
  <si>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</si>
  <si>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</si>
  <si>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</si>
  <si>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</si>
  <si>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</si>
  <si>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</si>
  <si>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</si>
  <si>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</si>
  <si>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</si>
  <si>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</si>
  <si>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</si>
  <si>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</si>
  <si>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</si>
  <si>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</si>
  <si>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</si>
  <si>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</si>
  <si>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</si>
  <si>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</si>
  <si>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</si>
  <si>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</si>
  <si>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</si>
  <si>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</si>
  <si>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</si>
  <si>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</si>
  <si>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</si>
  <si>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</si>
  <si>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</si>
  <si>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</si>
  <si>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</si>
  <si>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</si>
  <si>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</si>
  <si>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</si>
  <si>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</si>
  <si>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</si>
  <si>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</si>
  <si>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</si>
  <si>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</si>
  <si>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</si>
  <si>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</si>
  <si>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</si>
  <si>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</si>
  <si>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</si>
  <si>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</si>
  <si>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</si>
  <si>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</si>
  <si>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</si>
  <si>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</si>
  <si>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</si>
  <si>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</si>
  <si>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</si>
  <si>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</si>
  <si>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</si>
  <si>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</si>
  <si>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</si>
  <si>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</si>
  <si>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</si>
  <si>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</si>
  <si>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</si>
  <si>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</si>
  <si>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</si>
  <si>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</si>
  <si>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</si>
  <si>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</si>
  <si>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</si>
  <si>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</si>
  <si>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</si>
  <si>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</si>
  <si>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</si>
  <si>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</si>
  <si>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</si>
  <si>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</si>
  <si>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</si>
  <si>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</si>
  <si>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</si>
  <si>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</si>
  <si>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</si>
  <si>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</si>
  <si>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</si>
  <si>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</si>
  <si>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</si>
  <si>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</si>
  <si>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</si>
  <si>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</si>
  <si>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</si>
  <si>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</si>
  <si>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</si>
  <si>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</si>
  <si>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</si>
  <si>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</si>
  <si>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</si>
  <si>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</si>
  <si>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</si>
  <si>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</si>
  <si>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</si>
  <si>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</si>
  <si>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</si>
  <si>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</si>
  <si>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</si>
  <si>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</si>
  <si>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</si>
  <si>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</si>
  <si>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</si>
  <si>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</si>
  <si>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</si>
  <si>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</si>
  <si>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</si>
  <si>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</si>
  <si>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</si>
  <si>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</si>
  <si>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</si>
  <si>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</si>
  <si>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</si>
  <si>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</si>
  <si>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</si>
  <si>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</si>
  <si>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</si>
  <si>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</si>
  <si>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</si>
  <si>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</si>
  <si>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</si>
  <si>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</si>
  <si>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</si>
  <si>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</si>
  <si>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</si>
  <si>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</si>
  <si>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</si>
  <si>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</si>
  <si>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</si>
  <si>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</si>
  <si>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</si>
  <si>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</si>
  <si>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</si>
  <si>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</si>
  <si>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</si>
  <si>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</si>
  <si>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</si>
  <si>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</si>
  <si>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</si>
  <si>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</si>
  <si>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</si>
  <si>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</si>
  <si>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</si>
  <si>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</si>
  <si>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</si>
  <si>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</si>
  <si>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</si>
  <si>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</si>
  <si>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</si>
  <si>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</si>
  <si>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</si>
  <si>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</si>
  <si>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</si>
  <si>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</si>
  <si>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</si>
  <si>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</si>
  <si>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</si>
  <si>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</si>
  <si>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</si>
  <si>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</si>
  <si>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</si>
  <si>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</si>
  <si>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</si>
  <si>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</si>
  <si>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</si>
  <si>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</si>
  <si>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</si>
  <si>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</si>
  <si>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</si>
  <si>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</si>
  <si>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</si>
  <si>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</si>
  <si>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</si>
  <si>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</si>
  <si>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</si>
  <si>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</si>
  <si>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</si>
  <si>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</si>
  <si>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</si>
  <si>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</si>
  <si>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</si>
  <si>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</si>
  <si>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</si>
  <si>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</si>
  <si>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</si>
  <si>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</si>
  <si>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</si>
  <si>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</si>
  <si>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</si>
  <si>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</si>
  <si>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</si>
  <si>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</si>
  <si>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</si>
  <si>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</si>
  <si>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</si>
  <si>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</si>
  <si>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</si>
  <si>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</si>
  <si>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</si>
  <si>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</si>
  <si>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</si>
  <si>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</si>
  <si>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</si>
  <si>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</si>
  <si>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</si>
  <si>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</si>
  <si>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</si>
  <si>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</si>
  <si>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</si>
  <si>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</si>
  <si>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</si>
  <si>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</si>
  <si>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</si>
  <si>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</si>
  <si>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</si>
  <si>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</si>
  <si>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</si>
  <si>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</si>
  <si>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</si>
  <si>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</si>
  <si>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</si>
  <si>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</si>
  <si>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</si>
  <si>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</si>
  <si>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</si>
  <si>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</si>
  <si>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</si>
  <si>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</si>
  <si>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</si>
  <si>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</si>
  <si>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</si>
  <si>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</si>
  <si>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</si>
  <si>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</si>
  <si>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</si>
  <si>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</si>
  <si>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</si>
  <si>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</si>
  <si>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</si>
  <si>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</si>
  <si>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</si>
  <si>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</si>
  <si>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</si>
  <si>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</si>
  <si>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</si>
  <si>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</si>
  <si>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</si>
  <si>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</si>
  <si>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</si>
  <si>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</si>
  <si>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</si>
  <si>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</si>
  <si>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</si>
  <si>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</si>
  <si>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</si>
  <si>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</si>
  <si>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</si>
  <si>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</si>
  <si>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</si>
  <si>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</si>
  <si>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</si>
  <si>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</si>
  <si>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</si>
  <si>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</si>
  <si>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</si>
  <si>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</si>
  <si>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</si>
  <si>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</si>
  <si>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</si>
  <si>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</si>
  <si>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</si>
  <si>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</si>
  <si>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</si>
  <si>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</si>
  <si>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</si>
  <si>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</si>
  <si>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</si>
  <si>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</si>
  <si>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</si>
  <si>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</si>
  <si>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</si>
  <si>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</si>
  <si>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</si>
  <si>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</si>
  <si>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</si>
  <si>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</si>
  <si>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</si>
  <si>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</si>
  <si>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</si>
  <si>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</si>
  <si>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</si>
  <si>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</si>
  <si>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</si>
  <si>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</si>
  <si>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</si>
  <si>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</si>
  <si>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</si>
  <si>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</si>
  <si>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</si>
  <si>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</si>
  <si>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</si>
  <si>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</si>
  <si>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</si>
  <si>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</si>
  <si>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</si>
  <si>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</si>
  <si>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</si>
  <si>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</si>
  <si>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</si>
  <si>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</si>
  <si>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</si>
  <si>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</si>
  <si>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</si>
  <si>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</si>
  <si>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</si>
  <si>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</si>
  <si>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</si>
  <si>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</si>
  <si>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</si>
  <si>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</si>
  <si>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</si>
  <si>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</si>
  <si>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</si>
  <si>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</si>
  <si>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</si>
  <si>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</si>
  <si>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</si>
  <si>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</si>
  <si>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</si>
  <si>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</si>
  <si>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</si>
  <si>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</si>
  <si>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</si>
  <si>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</si>
  <si>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</si>
  <si>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</si>
  <si>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</si>
  <si>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</si>
  <si>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</si>
  <si>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</si>
  <si>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</si>
  <si>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</si>
  <si>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</si>
  <si>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</si>
  <si>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</si>
  <si>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</si>
  <si>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</si>
  <si>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</si>
  <si>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</si>
  <si>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</si>
  <si>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</si>
  <si>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</si>
  <si>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</si>
  <si>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</si>
  <si>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</si>
  <si>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</si>
  <si>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</si>
  <si>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</si>
  <si>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</si>
  <si>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</si>
  <si>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</si>
  <si>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</si>
  <si>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</si>
  <si>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</si>
  <si>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</si>
  <si>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</si>
  <si>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</si>
  <si>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</si>
  <si>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</si>
  <si>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</si>
  <si>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</si>
  <si>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</si>
  <si>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</si>
  <si>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</si>
  <si>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</si>
  <si>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</si>
  <si>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</si>
  <si>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</si>
  <si>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</si>
  <si>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</si>
  <si>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</si>
  <si>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</si>
  <si>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</si>
  <si>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</si>
  <si>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</si>
  <si>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</si>
  <si>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</si>
  <si>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</si>
  <si>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</si>
  <si>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</si>
  <si>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</si>
  <si>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</si>
  <si>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</si>
  <si>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</si>
  <si>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</si>
  <si>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</si>
  <si>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</si>
  <si>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</si>
  <si>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</si>
  <si>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</si>
  <si>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</si>
  <si>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</si>
  <si>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</si>
  <si>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</si>
  <si>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</si>
  <si>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</si>
  <si>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</si>
  <si>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</si>
  <si>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</si>
  <si>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</si>
  <si>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</si>
  <si>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</si>
  <si>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</si>
  <si>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</si>
  <si>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</si>
  <si>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</si>
  <si>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</si>
  <si>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</si>
  <si>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</si>
  <si>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</si>
  <si>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</si>
  <si>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</si>
  <si>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</si>
  <si>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</si>
  <si>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</si>
  <si>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</si>
  <si>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</si>
  <si>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</si>
  <si>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</si>
  <si>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</si>
  <si>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</si>
  <si>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</si>
  <si>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</si>
  <si>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</si>
  <si>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</si>
  <si>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</si>
  <si>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</si>
  <si>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</si>
  <si>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</si>
  <si>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</si>
  <si>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</si>
  <si>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</si>
  <si>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</si>
  <si>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</si>
  <si>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</si>
  <si>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</si>
  <si>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</si>
  <si>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</si>
  <si>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</si>
  <si>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</si>
  <si>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</si>
  <si>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</si>
  <si>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</si>
  <si>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</si>
  <si>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</si>
  <si>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</si>
  <si>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</si>
  <si>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</si>
  <si>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</si>
  <si>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</si>
  <si>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</si>
  <si>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</si>
  <si>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</si>
  <si>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</si>
  <si>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</si>
  <si>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</si>
  <si>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</si>
  <si>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</si>
  <si>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</si>
  <si>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</si>
  <si>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</si>
  <si>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</si>
  <si>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</si>
  <si>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</si>
  <si>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</si>
  <si>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</si>
  <si>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</si>
  <si>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</si>
  <si>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</si>
  <si>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</si>
  <si>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</si>
  <si>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</si>
  <si>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</si>
  <si>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</si>
  <si>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</si>
  <si>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</si>
  <si>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</si>
  <si>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</si>
  <si>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</si>
  <si>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</si>
  <si>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</si>
  <si>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</si>
  <si>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</si>
  <si>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</si>
  <si>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</si>
  <si>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</si>
  <si>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</si>
  <si>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</si>
  <si>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</si>
  <si>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</si>
  <si>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</si>
  <si>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</si>
  <si>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</si>
  <si>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</si>
  <si>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</si>
  <si>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</si>
  <si>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</si>
  <si>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</si>
  <si>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</si>
  <si>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</si>
  <si>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</si>
  <si>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</si>
  <si>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</si>
  <si>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</si>
  <si>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</si>
  <si>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</si>
  <si>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</si>
  <si>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</si>
  <si>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</si>
  <si>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</si>
  <si>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</si>
  <si>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</si>
  <si>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</si>
  <si>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</si>
  <si>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</si>
  <si>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</si>
  <si>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</si>
  <si>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</si>
  <si>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</si>
  <si>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</si>
  <si>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</si>
  <si>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</si>
  <si>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</si>
  <si>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</si>
  <si>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</si>
  <si>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</si>
  <si>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</si>
  <si>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</si>
  <si>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</si>
  <si>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</si>
  <si>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</si>
  <si>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</si>
  <si>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</si>
  <si>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</si>
  <si>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</si>
  <si>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</si>
  <si>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</si>
  <si>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</si>
  <si>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</si>
  <si>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</si>
  <si>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</si>
  <si>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</si>
  <si>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</si>
  <si>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</si>
  <si>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</si>
  <si>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</si>
  <si>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</si>
  <si>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</si>
  <si>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</si>
  <si>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</si>
  <si>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</si>
  <si>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</si>
  <si>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</si>
  <si>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</si>
  <si>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</si>
  <si>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</si>
  <si>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</si>
  <si>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</si>
  <si>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</si>
  <si>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</si>
  <si>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</si>
  <si>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</si>
  <si>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</si>
  <si>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</si>
  <si>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</si>
  <si>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</si>
  <si>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</si>
  <si>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</si>
  <si>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</si>
  <si>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</si>
  <si>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</si>
  <si>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</si>
  <si>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</si>
  <si>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</si>
  <si>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</si>
  <si>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</si>
  <si>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</si>
  <si>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</si>
  <si>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</si>
  <si>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</si>
  <si>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</si>
  <si>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</si>
  <si>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</si>
  <si>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</si>
  <si>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</si>
  <si>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</si>
  <si>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</si>
  <si>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</si>
  <si>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</si>
  <si>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</si>
  <si>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</si>
  <si>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</si>
  <si>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</si>
  <si>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</si>
  <si>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</si>
  <si>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</si>
  <si>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</si>
  <si>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</si>
  <si>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</si>
  <si>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</si>
  <si>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</si>
  <si>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</si>
  <si>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</si>
  <si>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</si>
  <si>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</si>
  <si>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</si>
  <si>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</si>
  <si>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</si>
  <si>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</si>
  <si>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</si>
  <si>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</si>
  <si>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</si>
  <si>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</si>
  <si>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</si>
  <si>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</si>
  <si>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</si>
  <si>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</si>
  <si>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</si>
  <si>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</si>
  <si>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</si>
  <si>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</si>
  <si>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</si>
  <si>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</si>
  <si>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</si>
  <si>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</si>
  <si>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</si>
  <si>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</si>
  <si>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</si>
  <si>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</si>
  <si>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</si>
  <si>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</si>
  <si>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</si>
  <si>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</si>
  <si>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</si>
  <si>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</si>
  <si>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</si>
  <si>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</si>
  <si>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</si>
  <si>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</si>
  <si>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</si>
  <si>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</si>
  <si>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</si>
  <si>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</si>
  <si>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</si>
  <si>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</si>
  <si>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</si>
  <si>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</si>
  <si>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</si>
  <si>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</si>
  <si>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</si>
  <si>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</si>
  <si>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</si>
  <si>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</si>
  <si>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</si>
  <si>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</si>
  <si>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</si>
  <si>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</si>
  <si>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</si>
  <si>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</si>
  <si>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</si>
  <si>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</si>
  <si>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</si>
  <si>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</si>
  <si>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</si>
  <si>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</si>
  <si>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</si>
  <si>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</si>
  <si>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</si>
  <si>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</si>
  <si>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</si>
  <si>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</si>
  <si>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</si>
  <si>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</si>
  <si>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</si>
  <si>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</si>
  <si>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</si>
  <si>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</si>
  <si>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</si>
  <si>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</si>
  <si>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</si>
  <si>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</si>
  <si>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</si>
  <si>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</si>
  <si>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</si>
  <si>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</si>
  <si>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</si>
  <si>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</si>
  <si>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</si>
  <si>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</si>
  <si>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</si>
  <si>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</si>
  <si>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</si>
  <si>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</si>
  <si>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</si>
  <si>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</si>
  <si>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</si>
  <si>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</si>
  <si>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</si>
  <si>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</si>
  <si>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</si>
  <si>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</si>
  <si>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</si>
  <si>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</si>
  <si>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</si>
  <si>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</si>
  <si>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</si>
  <si>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</si>
  <si>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</si>
  <si>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</si>
  <si>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</si>
  <si>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</si>
  <si>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</si>
  <si>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</si>
  <si>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</si>
  <si>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</si>
  <si>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</si>
  <si>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</si>
  <si>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</si>
  <si>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</si>
  <si>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</si>
  <si>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</si>
  <si>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</si>
  <si>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</si>
  <si>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</si>
  <si>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</si>
  <si>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</si>
  <si>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</si>
  <si>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</si>
  <si>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</si>
  <si>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</si>
  <si>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</si>
  <si>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</si>
  <si>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</si>
  <si>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</si>
  <si>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</si>
  <si>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</si>
  <si>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</si>
  <si>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</si>
  <si>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</si>
  <si>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</si>
  <si>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</si>
  <si>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</si>
  <si>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</si>
  <si>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</si>
  <si>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</si>
  <si>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</si>
  <si>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</si>
  <si>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</si>
  <si>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</si>
  <si>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</si>
  <si>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</si>
  <si>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</si>
  <si>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</si>
  <si>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</si>
  <si>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</si>
  <si>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</si>
  <si>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</si>
  <si>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</si>
  <si>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</si>
  <si>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</si>
  <si>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</si>
  <si>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</si>
  <si>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</si>
  <si>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</si>
  <si>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</si>
  <si>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</si>
  <si>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</si>
  <si>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</si>
  <si>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</si>
  <si>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</si>
  <si>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</si>
  <si>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</si>
  <si>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</si>
  <si>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</si>
  <si>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</si>
  <si>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</si>
  <si>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</si>
  <si>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</si>
  <si>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</si>
  <si>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</si>
  <si>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</si>
  <si>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</si>
  <si>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</si>
  <si>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</si>
  <si>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</si>
  <si>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</si>
  <si>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</si>
  <si>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</si>
  <si>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</si>
  <si>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</si>
  <si>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</si>
  <si>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</si>
  <si>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</si>
  <si>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</si>
  <si>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</si>
  <si>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</si>
  <si>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</si>
  <si>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</si>
  <si>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</si>
  <si>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</si>
  <si>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</si>
  <si>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</si>
  <si>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</si>
  <si>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</si>
  <si>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</si>
  <si>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</si>
  <si>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</si>
  <si>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</si>
  <si>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</si>
  <si>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</si>
  <si>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</si>
  <si>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</si>
  <si>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</si>
  <si>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</si>
  <si>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</si>
  <si>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</si>
  <si>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</si>
  <si>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</si>
  <si>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</si>
  <si>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</si>
  <si>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</si>
  <si>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</si>
  <si>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</si>
  <si>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</si>
  <si>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</si>
  <si>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</si>
  <si>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</si>
  <si>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</si>
  <si>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</si>
  <si>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</si>
  <si>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</si>
  <si>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</si>
  <si>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</si>
  <si>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</si>
  <si>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</si>
  <si>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</si>
  <si>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</si>
  <si>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</si>
  <si>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</si>
  <si>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</si>
  <si>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</si>
  <si>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</si>
  <si>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</si>
  <si>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</si>
  <si>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</si>
  <si>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</si>
  <si>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</si>
  <si>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</si>
  <si>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</si>
  <si>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</si>
  <si>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</si>
  <si>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</si>
  <si>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</si>
  <si>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</si>
  <si>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</si>
  <si>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</si>
  <si>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</si>
  <si>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</si>
  <si>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</si>
  <si>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</si>
  <si>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</si>
  <si>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</si>
  <si>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</si>
  <si>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</si>
  <si>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</si>
  <si>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</si>
  <si>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</si>
  <si>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</si>
  <si>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</si>
  <si>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</si>
  <si>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</si>
  <si>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</si>
  <si>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</si>
  <si>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</si>
  <si>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</si>
  <si>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</si>
  <si>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</si>
  <si>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</si>
  <si>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</si>
  <si>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</si>
  <si>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</si>
  <si>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</si>
  <si>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</si>
  <si>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</si>
  <si>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</si>
  <si>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</si>
  <si>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</si>
  <si>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</si>
  <si>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</si>
  <si>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</si>
  <si>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</si>
  <si>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</si>
  <si>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</si>
  <si>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</si>
  <si>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</si>
  <si>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</si>
  <si>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</si>
  <si>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</si>
  <si>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</si>
  <si>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</si>
  <si>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</si>
  <si>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</si>
  <si>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</si>
  <si>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</si>
  <si>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</si>
  <si>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</si>
  <si>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</si>
  <si>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</si>
  <si>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</si>
  <si>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</si>
  <si>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</si>
  <si>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</si>
  <si>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</si>
  <si>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</si>
  <si>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</si>
  <si>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</si>
  <si>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</si>
  <si>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</si>
  <si>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</si>
  <si>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</si>
  <si>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</si>
  <si>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</si>
  <si>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</si>
  <si>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</si>
  <si>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</si>
  <si>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</si>
  <si>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</si>
  <si>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</si>
  <si>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</si>
  <si>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</si>
  <si>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</si>
  <si>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</si>
  <si>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</si>
  <si>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</si>
  <si>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</si>
  <si>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</si>
  <si>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</si>
  <si>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</si>
  <si>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</si>
  <si>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</si>
  <si>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</si>
  <si>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</si>
  <si>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</si>
  <si>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</si>
  <si>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</si>
  <si>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</si>
  <si>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</si>
  <si>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</si>
  <si>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</si>
  <si>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</si>
  <si>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</si>
  <si>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</si>
  <si>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</si>
  <si>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</si>
  <si>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</si>
  <si>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</si>
  <si>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</si>
  <si>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</si>
  <si>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</si>
  <si>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</si>
  <si>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</si>
  <si>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</si>
  <si>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</si>
  <si>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</si>
  <si>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</si>
  <si>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</si>
  <si>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</si>
  <si>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</si>
  <si>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</si>
  <si>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</si>
  <si>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</si>
  <si>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</si>
  <si>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</si>
  <si>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</si>
  <si>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</si>
  <si>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</si>
  <si>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</si>
  <si>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</si>
  <si>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</si>
  <si>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</si>
  <si>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</si>
  <si>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</si>
  <si>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</si>
  <si>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</si>
  <si>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</si>
  <si>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</si>
  <si>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</si>
  <si>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</si>
  <si>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</si>
  <si>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</si>
  <si>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</si>
  <si>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</si>
  <si>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</si>
  <si>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</si>
  <si>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</si>
  <si>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</si>
  <si>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</si>
  <si>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</si>
  <si>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</si>
  <si>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</si>
  <si>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</si>
  <si>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</si>
  <si>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</si>
  <si>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</si>
  <si>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</si>
  <si>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</si>
  <si>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</si>
  <si>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</si>
  <si>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</si>
  <si>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</si>
  <si>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</si>
  <si>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</si>
  <si>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</si>
  <si>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</si>
  <si>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</si>
  <si>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</si>
  <si>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</si>
  <si>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</si>
  <si>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</si>
  <si>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</si>
  <si>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</si>
  <si>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</si>
  <si>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</si>
  <si>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</si>
  <si>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</si>
  <si>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</si>
  <si>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</si>
  <si>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</si>
  <si>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</si>
  <si>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</si>
  <si>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</si>
  <si>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</si>
  <si>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</si>
  <si>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</si>
  <si>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</si>
  <si>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</si>
  <si>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</si>
  <si>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</si>
  <si>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</si>
  <si>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</si>
  <si>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</si>
  <si>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</si>
  <si>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</si>
  <si>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</si>
  <si>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</si>
  <si>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</si>
  <si>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</si>
  <si>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</si>
  <si>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</si>
  <si>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</si>
  <si>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</si>
  <si>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</si>
  <si>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</si>
  <si>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</si>
  <si>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</si>
  <si>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</si>
  <si>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</si>
  <si>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</si>
  <si>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</si>
  <si>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</si>
  <si>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</si>
  <si>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</si>
  <si>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</si>
  <si>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</si>
  <si>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</si>
  <si>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</si>
  <si>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</si>
  <si>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</si>
  <si>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</si>
  <si>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</si>
  <si>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</si>
  <si>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</si>
  <si>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</si>
  <si>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</si>
  <si>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</si>
  <si>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</si>
  <si>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</si>
  <si>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</si>
  <si>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</si>
  <si>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</si>
  <si>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</si>
  <si>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</si>
  <si>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</si>
  <si>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</si>
  <si>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</si>
  <si>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</si>
  <si>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</si>
  <si>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</si>
  <si>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</si>
  <si>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</si>
  <si>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</si>
  <si>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</si>
  <si>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</si>
  <si>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</si>
  <si>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</si>
  <si>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</si>
  <si>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</si>
  <si>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</si>
  <si>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</si>
  <si>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</si>
  <si>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</si>
  <si>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</si>
  <si>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</si>
  <si>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</si>
  <si>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</si>
  <si>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</si>
  <si>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</si>
  <si>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</si>
  <si>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</si>
  <si>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</si>
  <si>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</si>
  <si>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</si>
  <si>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</si>
  <si>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</si>
  <si>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</si>
  <si>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</si>
  <si>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</si>
  <si>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</si>
  <si>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</si>
  <si>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</si>
  <si>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</si>
  <si>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</si>
  <si>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</si>
  <si>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</si>
  <si>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</si>
  <si>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</si>
  <si>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</si>
  <si>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</si>
  <si>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</si>
  <si>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</si>
  <si>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</si>
  <si>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</si>
  <si>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</si>
  <si>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</si>
  <si>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</si>
  <si>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</si>
  <si>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</si>
  <si>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</si>
  <si>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</si>
  <si>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</si>
  <si>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</si>
  <si>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</si>
  <si>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</si>
  <si>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</si>
  <si>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</si>
  <si>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</si>
  <si>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</si>
  <si>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</si>
  <si>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</si>
  <si>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</si>
  <si>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</si>
  <si>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</si>
  <si>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</si>
  <si>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</si>
  <si>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</si>
  <si>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</si>
  <si>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</si>
  <si>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</si>
  <si>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</si>
  <si>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</si>
  <si>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</si>
  <si>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</si>
  <si>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</si>
  <si>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</si>
  <si>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</si>
  <si>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</si>
  <si>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</si>
  <si>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</si>
  <si>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</si>
  <si>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</si>
  <si>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</si>
  <si>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</si>
  <si>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</si>
  <si>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</si>
  <si>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</si>
  <si>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</si>
  <si>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</si>
  <si>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</si>
  <si>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</si>
  <si>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</si>
  <si>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</si>
  <si>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</si>
  <si>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</si>
  <si>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</si>
  <si>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</si>
  <si>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</si>
  <si>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</si>
  <si>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</si>
  <si>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</si>
  <si>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</si>
  <si>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</si>
  <si>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</si>
  <si>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</si>
  <si>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</si>
  <si>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</si>
  <si>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</si>
  <si>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</si>
  <si>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</si>
  <si>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</si>
  <si>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</si>
  <si>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</si>
  <si>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</si>
  <si>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</si>
  <si>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</si>
  <si>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</si>
  <si>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</si>
  <si>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</si>
  <si>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</si>
  <si>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</si>
  <si>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</si>
  <si>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</si>
  <si>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</si>
  <si>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</si>
  <si>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</si>
  <si>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</si>
  <si>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</si>
  <si>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</si>
  <si>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</si>
  <si>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</si>
  <si>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</si>
  <si>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</si>
  <si>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</si>
  <si>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</si>
  <si>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</si>
  <si>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</si>
  <si>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</si>
  <si>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</si>
  <si>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</si>
  <si>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</si>
  <si>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</si>
  <si>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</si>
  <si>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</si>
  <si>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</si>
  <si>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</si>
  <si>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</si>
  <si>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</si>
  <si>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</si>
  <si>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</si>
  <si>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</si>
  <si>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</si>
  <si>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</si>
  <si>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</si>
  <si>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</si>
  <si>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</si>
  <si>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</si>
  <si>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</si>
  <si>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</si>
  <si>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</si>
  <si>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</si>
  <si>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</si>
  <si>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</si>
  <si>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</si>
  <si>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</si>
  <si>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</si>
  <si>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</si>
  <si>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</si>
  <si>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</si>
  <si>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</si>
  <si>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</si>
  <si>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</si>
  <si>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</si>
  <si>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</si>
  <si>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</si>
  <si>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</si>
  <si>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</si>
  <si>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</si>
  <si>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</si>
  <si>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</si>
  <si>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</si>
  <si>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</si>
  <si>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</si>
  <si>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</si>
  <si>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</si>
  <si>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</si>
  <si>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</si>
  <si>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</si>
  <si>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</si>
  <si>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</si>
  <si>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</si>
  <si>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</si>
  <si>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</si>
  <si>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</si>
  <si>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</si>
  <si>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</si>
  <si>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</si>
  <si>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</si>
  <si>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</si>
  <si>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</si>
  <si>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</si>
  <si>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</si>
  <si>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</si>
  <si>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</si>
  <si>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</si>
  <si>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</si>
  <si>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</si>
  <si>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</si>
  <si>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</si>
  <si>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</si>
  <si>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</si>
  <si>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</si>
  <si>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</si>
  <si>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</si>
  <si>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</si>
  <si>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</si>
  <si>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</si>
  <si>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</si>
  <si>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</si>
  <si>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</si>
  <si>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</si>
  <si>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</si>
  <si>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</si>
  <si>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</si>
  <si>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</si>
  <si>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</si>
  <si>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</si>
  <si>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</si>
  <si>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</si>
  <si>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</si>
  <si>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</si>
  <si>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</si>
  <si>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</si>
  <si>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</si>
  <si>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</si>
  <si>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</si>
  <si>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</si>
  <si>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</si>
  <si>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</si>
  <si>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</si>
  <si>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</si>
  <si>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</si>
  <si>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</si>
  <si>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</si>
  <si>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</si>
  <si>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</si>
  <si>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</si>
  <si>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</si>
  <si>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</si>
  <si>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</si>
  <si>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</si>
  <si>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</si>
  <si>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</si>
  <si>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</si>
  <si>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</si>
  <si>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</si>
  <si>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</si>
  <si>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</si>
  <si>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</si>
  <si>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</si>
  <si>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</si>
  <si>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</si>
  <si>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</si>
  <si>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</si>
  <si>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</si>
  <si>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</si>
  <si>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</si>
  <si>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</si>
  <si>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</si>
  <si>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</si>
  <si>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</si>
  <si>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</si>
  <si>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</si>
  <si>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</si>
  <si>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</si>
  <si>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</si>
  <si>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</si>
  <si>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</si>
  <si>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</si>
  <si>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</si>
  <si>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</si>
  <si>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</si>
  <si>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</si>
  <si>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</si>
  <si>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</si>
  <si>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</si>
  <si>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</si>
  <si>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</si>
  <si>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</si>
  <si>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</si>
  <si>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</si>
  <si>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</si>
  <si>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</si>
  <si>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</si>
  <si>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</si>
  <si>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</si>
  <si>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</si>
  <si>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</si>
  <si>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</si>
  <si>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</si>
  <si>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</si>
  <si>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</si>
  <si>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</si>
  <si>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</si>
  <si>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</si>
  <si>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</si>
  <si>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</si>
  <si>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</si>
  <si>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</si>
  <si>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</si>
  <si>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</si>
  <si>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</si>
  <si>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</si>
  <si>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</si>
  <si>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</si>
  <si>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</si>
  <si>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</si>
  <si>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</si>
  <si>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</si>
  <si>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</si>
  <si>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</si>
  <si>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</si>
  <si>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</si>
  <si>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</si>
  <si>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</si>
  <si>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</si>
  <si>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</si>
  <si>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</si>
  <si>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</si>
  <si>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</si>
  <si>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</si>
  <si>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</si>
  <si>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</si>
  <si>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</si>
  <si>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</si>
  <si>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</si>
  <si>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</si>
  <si>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</si>
  <si>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</si>
  <si>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</si>
  <si>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</si>
  <si>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</si>
  <si>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</si>
  <si>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</si>
  <si>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</si>
  <si>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</si>
  <si>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</si>
  <si>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</si>
  <si>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</si>
  <si>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</si>
  <si>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</si>
  <si>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</si>
  <si>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</si>
  <si>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</si>
  <si>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</si>
  <si>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</si>
  <si>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</si>
  <si>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</si>
  <si>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</si>
  <si>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</si>
  <si>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</si>
  <si>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</si>
  <si>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</si>
  <si>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</si>
  <si>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</si>
  <si>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</si>
  <si>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</si>
  <si>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</si>
  <si>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</si>
  <si>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</si>
  <si>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</si>
  <si>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</si>
  <si>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</si>
  <si>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</si>
  <si>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</si>
  <si>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</si>
  <si>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</si>
  <si>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</si>
  <si>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</si>
  <si>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</si>
  <si>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</si>
  <si>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</si>
  <si>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</si>
  <si>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</si>
  <si>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</si>
  <si>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</si>
  <si>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</si>
  <si>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</si>
  <si>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</si>
  <si>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</si>
  <si>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</si>
  <si>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</si>
  <si>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</si>
  <si>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</si>
  <si>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</si>
  <si>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</si>
  <si>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</si>
  <si>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</si>
  <si>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</si>
  <si>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</si>
  <si>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</si>
  <si>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</si>
  <si>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</si>
  <si>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</si>
  <si>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</si>
  <si>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</si>
  <si>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</si>
  <si>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</si>
  <si>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</si>
  <si>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</si>
  <si>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</si>
  <si>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</si>
  <si>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</si>
  <si>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</si>
  <si>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</si>
  <si>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</si>
  <si>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</si>
  <si>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</si>
  <si>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</si>
  <si>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</si>
  <si>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</si>
  <si>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</si>
  <si>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</si>
  <si>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</si>
  <si>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</si>
  <si>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</si>
  <si>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</si>
  <si>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</si>
  <si>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</si>
  <si>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</si>
  <si>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</si>
  <si>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</si>
  <si>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</si>
  <si>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</si>
  <si>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</si>
  <si>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</si>
  <si>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</si>
  <si>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</si>
  <si>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</si>
  <si>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</si>
  <si>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</si>
  <si>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</si>
  <si>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</si>
  <si>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</si>
  <si>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</si>
  <si>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</si>
  <si>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</si>
  <si>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</si>
  <si>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</si>
  <si>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</si>
  <si>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</si>
  <si>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</si>
  <si>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</si>
  <si>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</si>
  <si>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</si>
  <si>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</si>
  <si>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</si>
  <si>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</si>
  <si>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</si>
  <si>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</si>
  <si>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</si>
  <si>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</si>
  <si>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</si>
  <si>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</si>
  <si>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</si>
  <si>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</si>
  <si>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</si>
  <si>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</si>
  <si>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</si>
  <si>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</si>
  <si>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</si>
  <si>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</si>
  <si>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</si>
  <si>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</si>
  <si>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</si>
  <si>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</si>
  <si>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</si>
  <si>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</si>
  <si>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</si>
  <si>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</si>
  <si>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</si>
  <si>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</si>
  <si>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</si>
  <si>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</si>
  <si>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</si>
  <si>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</si>
  <si>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</si>
  <si>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</si>
  <si>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</si>
  <si>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</si>
  <si>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</si>
  <si>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</si>
  <si>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</si>
  <si>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</si>
  <si>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</si>
  <si>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</si>
  <si>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</si>
  <si>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</si>
  <si>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</si>
  <si>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</si>
  <si>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</si>
  <si>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</si>
  <si>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</si>
  <si>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</si>
  <si>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</si>
  <si>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</si>
  <si>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</si>
  <si>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</si>
  <si>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</si>
  <si>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</si>
  <si>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</si>
  <si>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</si>
  <si>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</si>
  <si>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</si>
  <si>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</si>
  <si>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</si>
  <si>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</si>
  <si>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</si>
  <si>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</si>
  <si>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</si>
  <si>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</si>
  <si>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</si>
  <si>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</si>
  <si>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</si>
  <si>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</si>
  <si>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</si>
  <si>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</si>
  <si>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</si>
  <si>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</si>
  <si>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</si>
  <si>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</si>
  <si>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</si>
  <si>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</si>
  <si>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</si>
  <si>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</si>
  <si>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</si>
  <si>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</si>
  <si>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</si>
  <si>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</si>
  <si>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</si>
  <si>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</si>
  <si>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</si>
  <si>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</si>
  <si>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</si>
  <si>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</si>
  <si>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</si>
  <si>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</si>
  <si>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</si>
  <si>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</si>
  <si>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</si>
  <si>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</si>
  <si>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</si>
  <si>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</si>
  <si>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</si>
  <si>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</si>
  <si>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</si>
  <si>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</si>
  <si>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</si>
  <si>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</si>
  <si>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</si>
  <si>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</si>
  <si>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</si>
  <si>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</si>
  <si>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</si>
  <si>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</si>
  <si>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</si>
  <si>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</si>
  <si>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</si>
  <si>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</si>
  <si>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</si>
  <si>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</si>
  <si>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</si>
  <si>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</si>
  <si>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</si>
  <si>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</si>
  <si>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</si>
  <si>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</si>
  <si>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</si>
  <si>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</si>
  <si>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</si>
  <si>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</si>
  <si>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</si>
  <si>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</si>
  <si>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</si>
  <si>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</si>
  <si>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</si>
  <si>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</si>
  <si>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</si>
  <si>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</si>
  <si>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</si>
  <si>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</si>
  <si>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</si>
  <si>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</si>
  <si>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</si>
  <si>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</si>
  <si>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</si>
  <si>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</si>
  <si>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</si>
  <si>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</si>
  <si>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</si>
  <si>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</si>
  <si>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</si>
  <si>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</si>
  <si>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</si>
  <si>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</si>
  <si>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</si>
  <si>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</si>
  <si>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</si>
  <si>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</si>
  <si>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</si>
  <si>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</si>
  <si>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</si>
  <si>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</si>
  <si>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</si>
  <si>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</si>
  <si>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</si>
  <si>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</si>
  <si>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</si>
  <si>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</si>
  <si>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</si>
  <si>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</si>
  <si>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</si>
  <si>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</si>
  <si>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</si>
  <si>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</si>
  <si>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</si>
  <si>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</si>
  <si>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</si>
  <si>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</si>
  <si>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</si>
  <si>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</si>
  <si>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</si>
  <si>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</si>
  <si>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</si>
  <si>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</si>
  <si>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</si>
  <si>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</si>
  <si>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</si>
  <si>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</si>
  <si>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</si>
  <si>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</si>
  <si>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</si>
  <si>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</si>
  <si>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</si>
  <si>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</si>
  <si>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</si>
  <si>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</si>
  <si>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</si>
  <si>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</si>
  <si>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</si>
  <si>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</si>
  <si>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</si>
  <si>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</si>
  <si>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</si>
  <si>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</si>
  <si>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</si>
  <si>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</si>
  <si>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</si>
  <si>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</si>
  <si>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</si>
  <si>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</si>
  <si>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</si>
  <si>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</si>
  <si>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</si>
  <si>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</si>
  <si>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</si>
  <si>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</si>
  <si>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</si>
  <si>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</si>
  <si>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</si>
  <si>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</si>
  <si>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</si>
  <si>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</si>
  <si>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</si>
  <si>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</si>
  <si>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</si>
  <si>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</si>
  <si>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</si>
  <si>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</si>
  <si>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</si>
  <si>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</si>
  <si>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</si>
  <si>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</si>
  <si>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</si>
  <si>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</si>
  <si>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</si>
  <si>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</si>
  <si>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</si>
  <si>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</si>
  <si>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</si>
  <si>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</si>
  <si>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</si>
  <si>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</si>
  <si>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</si>
  <si>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</si>
  <si>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</si>
  <si>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</si>
  <si>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</si>
  <si>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</si>
  <si>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</si>
  <si>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</si>
  <si>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</si>
  <si>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</si>
  <si>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</si>
  <si>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</si>
  <si>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</si>
  <si>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</si>
  <si>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</si>
  <si>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</si>
  <si>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</si>
  <si>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</si>
  <si>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</si>
  <si>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</si>
  <si>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</si>
  <si>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</si>
  <si>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</si>
  <si>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</si>
  <si>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</si>
  <si>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</si>
  <si>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</si>
  <si>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</si>
  <si>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</si>
  <si>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</si>
  <si>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</si>
  <si>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</si>
  <si>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</si>
  <si>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</si>
  <si>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</si>
  <si>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</si>
  <si>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</si>
  <si>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</si>
  <si>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</si>
  <si>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</si>
  <si>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</si>
  <si>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</si>
  <si>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</si>
  <si>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</si>
  <si>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</si>
  <si>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</si>
  <si>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</si>
  <si>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</si>
  <si>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</si>
  <si>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</si>
  <si>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</si>
  <si>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</si>
  <si>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</si>
  <si>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</si>
  <si>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</si>
  <si>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</si>
  <si>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</si>
  <si>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</si>
  <si>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</si>
  <si>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</si>
  <si>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</si>
  <si>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</si>
  <si>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</si>
  <si>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</si>
  <si>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</si>
  <si>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</si>
  <si>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</si>
  <si>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</si>
  <si>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</si>
  <si>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</si>
  <si>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</si>
  <si>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</si>
  <si>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</si>
  <si>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</si>
  <si>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</si>
  <si>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</si>
  <si>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</si>
  <si>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</si>
  <si>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</si>
  <si>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</si>
  <si>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</si>
  <si>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</si>
  <si>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</si>
  <si>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</si>
  <si>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</si>
  <si>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</si>
  <si>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</si>
  <si>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</si>
  <si>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</si>
  <si>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</si>
  <si>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</si>
  <si>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</si>
  <si>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</si>
  <si>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</si>
  <si>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</si>
  <si>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</si>
  <si>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</si>
  <si>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</si>
  <si>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</si>
  <si>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</si>
  <si>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</si>
  <si>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</si>
  <si>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</si>
  <si>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</si>
  <si>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</si>
  <si>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</si>
  <si>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</si>
  <si>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</si>
  <si>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</si>
  <si>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</si>
  <si>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</si>
  <si>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</si>
  <si>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</si>
  <si>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</si>
  <si>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</si>
  <si>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</si>
  <si>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</si>
  <si>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</si>
  <si>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</si>
  <si>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</si>
  <si>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</si>
  <si>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</si>
  <si>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</si>
  <si>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</si>
  <si>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</si>
  <si>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</si>
  <si>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</si>
  <si>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</si>
  <si>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</si>
  <si>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</si>
  <si>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</si>
  <si>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</si>
  <si>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</si>
  <si>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</si>
  <si>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</si>
  <si>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</si>
  <si>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</si>
  <si>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</si>
  <si>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</si>
  <si>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</si>
  <si>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</si>
  <si>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</si>
  <si>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</si>
  <si>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</si>
  <si>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</si>
  <si>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</si>
  <si>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</si>
  <si>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</si>
  <si>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</si>
  <si>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</si>
  <si>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</si>
  <si>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</si>
  <si>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</si>
  <si>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</si>
  <si>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</si>
  <si>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</si>
  <si>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</si>
  <si>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</si>
  <si>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</si>
  <si>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</si>
  <si>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</si>
  <si>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</si>
  <si>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</si>
  <si>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</si>
  <si>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</si>
  <si>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</si>
  <si>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</si>
  <si>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</si>
  <si>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</si>
  <si>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</si>
  <si>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</si>
  <si>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</si>
  <si>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</si>
  <si>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</si>
  <si>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</si>
  <si>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</si>
  <si>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</si>
  <si>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</si>
  <si>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</si>
  <si>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</si>
  <si>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</si>
  <si>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</si>
  <si>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</si>
  <si>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</si>
  <si>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</si>
  <si>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</si>
  <si>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</si>
  <si>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</si>
  <si>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</si>
  <si>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</si>
  <si>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</si>
  <si>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</si>
  <si>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</si>
  <si>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</si>
  <si>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</si>
  <si>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</si>
  <si>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</si>
  <si>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</si>
  <si>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</si>
  <si>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</si>
  <si>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</si>
  <si>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</si>
  <si>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</si>
  <si>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</si>
  <si>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</si>
  <si>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</si>
  <si>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</si>
  <si>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</si>
  <si>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</si>
  <si>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</si>
  <si>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</si>
  <si>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</si>
  <si>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</si>
  <si>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</si>
  <si>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</si>
  <si>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</si>
  <si>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</si>
  <si>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</si>
  <si>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</si>
  <si>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</si>
  <si>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</si>
  <si>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</si>
  <si>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</si>
  <si>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</si>
  <si>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</si>
  <si>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</si>
  <si>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</si>
  <si>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</si>
  <si>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</si>
  <si>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</si>
  <si>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</si>
  <si>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</si>
  <si>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</si>
  <si>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</si>
  <si>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</si>
  <si>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</si>
  <si>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</si>
  <si>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</si>
  <si>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</si>
  <si>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</si>
  <si>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</si>
  <si>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</si>
  <si>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</si>
  <si>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</si>
  <si>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</si>
  <si>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</si>
  <si>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</si>
  <si>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</si>
  <si>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</si>
  <si>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</si>
  <si>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</si>
  <si>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</si>
  <si>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</si>
  <si>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</si>
  <si>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</si>
  <si>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</si>
  <si>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</si>
  <si>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</si>
  <si>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</si>
  <si>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</si>
  <si>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</si>
  <si>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</si>
  <si>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</si>
  <si>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</si>
  <si>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</si>
  <si>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</si>
  <si>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</si>
  <si>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</si>
  <si>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</si>
  <si>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</si>
  <si>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</si>
  <si>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</si>
  <si>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</si>
  <si>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</si>
  <si>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</si>
  <si>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</si>
  <si>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</si>
  <si>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</si>
  <si>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</si>
  <si>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</si>
  <si>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</si>
  <si>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</si>
  <si>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</si>
  <si>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</si>
  <si>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</si>
  <si>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</si>
  <si>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</si>
  <si>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</si>
  <si>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</si>
  <si>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</si>
  <si>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</si>
  <si>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</si>
  <si>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</si>
  <si>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</si>
  <si>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</si>
  <si>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</si>
  <si>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</si>
  <si>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</si>
  <si>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</si>
  <si>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</si>
  <si>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</si>
  <si>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</si>
  <si>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</si>
  <si>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</si>
  <si>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</si>
  <si>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</si>
  <si>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</si>
  <si>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</si>
  <si>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</si>
  <si>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</si>
  <si>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</si>
  <si>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</si>
  <si>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</si>
  <si>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</si>
  <si>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</si>
  <si>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</si>
  <si>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</si>
  <si>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</si>
  <si>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</si>
  <si>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</si>
  <si>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</si>
  <si>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</si>
  <si>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</si>
  <si>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</si>
  <si>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</si>
  <si>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</si>
  <si>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</si>
  <si>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</si>
  <si>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</si>
  <si>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</si>
  <si>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</si>
  <si>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</si>
  <si>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</si>
  <si>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</si>
  <si>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</si>
  <si>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</si>
  <si>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</si>
  <si>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</si>
  <si>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</si>
  <si>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</si>
  <si>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</si>
  <si>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</si>
  <si>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</si>
  <si>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</si>
  <si>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</si>
  <si>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</si>
  <si>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</si>
  <si>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</si>
  <si>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</si>
  <si>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</si>
  <si>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</si>
  <si>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</si>
  <si>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</si>
  <si>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</si>
  <si>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</si>
  <si>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</si>
  <si>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</si>
  <si>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</si>
  <si>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</si>
  <si>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</si>
  <si>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</si>
  <si>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</si>
  <si>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</si>
  <si>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</si>
  <si>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</si>
  <si>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</si>
  <si>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</si>
  <si>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</si>
  <si>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</si>
  <si>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</si>
  <si>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</si>
  <si>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</si>
  <si>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</si>
  <si>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</si>
  <si>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</si>
  <si>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</si>
  <si>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</si>
  <si>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</si>
  <si>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</si>
  <si>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</si>
  <si>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</si>
  <si>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</si>
  <si>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</si>
  <si>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</si>
  <si>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</si>
  <si>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</si>
  <si>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</si>
  <si>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</si>
  <si>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</si>
  <si>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</si>
  <si>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</si>
  <si>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</si>
  <si>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</si>
  <si>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</si>
  <si>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</si>
  <si>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</si>
  <si>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</si>
  <si>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</si>
  <si>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</si>
  <si>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</si>
  <si>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</si>
  <si>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</si>
  <si>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</si>
  <si>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</si>
  <si>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</si>
  <si>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</si>
  <si>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</si>
  <si>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</si>
  <si>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</si>
  <si>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</si>
  <si>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</si>
  <si>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</si>
  <si>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</si>
  <si>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</si>
  <si>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</si>
  <si>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</si>
  <si>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</si>
  <si>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</si>
  <si>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</si>
  <si>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</si>
  <si>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</si>
  <si>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</si>
  <si>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</si>
  <si>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</si>
  <si>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</si>
  <si>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</si>
  <si>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</si>
  <si>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</si>
  <si>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</si>
  <si>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</si>
  <si>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</si>
  <si>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</si>
  <si>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</si>
  <si>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</si>
  <si>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</si>
  <si>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</si>
  <si>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</si>
  <si>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</si>
  <si>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</si>
  <si>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</si>
  <si>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</si>
  <si>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</si>
  <si>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</si>
  <si>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</si>
  <si>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</si>
  <si>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</si>
  <si>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</si>
  <si>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</si>
  <si>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</si>
  <si>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</si>
  <si>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</si>
  <si>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</si>
  <si>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</si>
  <si>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</si>
  <si>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</si>
  <si>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</si>
  <si>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</si>
  <si>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</si>
  <si>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</si>
  <si>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</si>
  <si>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</si>
  <si>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</si>
  <si>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</si>
  <si>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</si>
  <si>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</si>
  <si>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</si>
  <si>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</si>
  <si>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</si>
  <si>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</si>
  <si>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</si>
  <si>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</si>
  <si>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</si>
  <si>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</si>
  <si>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</si>
  <si>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</si>
  <si>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</si>
  <si>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</si>
  <si>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</si>
  <si>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</si>
  <si>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</si>
  <si>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</si>
  <si>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</si>
  <si>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</si>
  <si>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</si>
  <si>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</si>
  <si>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</si>
  <si>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</si>
  <si>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</si>
  <si>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</si>
  <si>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</si>
  <si>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</si>
  <si>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</si>
  <si>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</si>
  <si>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</si>
  <si>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</si>
  <si>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</si>
  <si>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</si>
  <si>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</si>
  <si>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</si>
  <si>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</si>
  <si>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</si>
  <si>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</si>
  <si>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</si>
  <si>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</si>
  <si>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</si>
  <si>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</si>
  <si>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</si>
  <si>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</si>
  <si>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</si>
  <si>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</si>
  <si>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</si>
  <si>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</si>
  <si>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</si>
  <si>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</si>
  <si>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</si>
  <si>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</si>
  <si>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</si>
  <si>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</si>
  <si>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</si>
  <si>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</si>
  <si>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</si>
  <si>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</si>
  <si>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</si>
  <si>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</si>
  <si>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</si>
  <si>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</si>
  <si>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</si>
  <si>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</si>
  <si>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</si>
  <si>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</si>
  <si>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</si>
  <si>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</si>
  <si>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</si>
  <si>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</si>
  <si>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</si>
  <si>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</si>
  <si>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</si>
  <si>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</si>
  <si>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</si>
  <si>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</si>
  <si>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</si>
  <si>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</si>
  <si>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</si>
  <si>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</si>
  <si>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</si>
  <si>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</si>
  <si>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</si>
  <si>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</si>
  <si>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</si>
  <si>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</si>
  <si>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</si>
  <si>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</si>
  <si>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</si>
  <si>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</si>
  <si>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</si>
  <si>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</si>
  <si>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</si>
  <si>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</si>
  <si>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</si>
  <si>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</si>
  <si>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</si>
  <si>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</si>
  <si>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</si>
  <si>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</si>
  <si>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</si>
  <si>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</si>
  <si>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</si>
  <si>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</si>
  <si>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</si>
  <si>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</si>
  <si>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</si>
  <si>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</si>
  <si>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</si>
  <si>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</si>
  <si>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</si>
  <si>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</si>
  <si>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</si>
  <si>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</si>
  <si>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</si>
  <si>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</si>
  <si>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</si>
  <si>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</si>
  <si>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</si>
  <si>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</si>
  <si>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</si>
  <si>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</si>
  <si>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</si>
  <si>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</si>
  <si>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</si>
  <si>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</si>
  <si>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</si>
  <si>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</si>
  <si>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</si>
  <si>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</si>
  <si>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</si>
  <si>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</si>
  <si>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</si>
  <si>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</si>
  <si>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</si>
  <si>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</si>
  <si>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</si>
  <si>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</si>
  <si>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</si>
  <si>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</si>
  <si>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</si>
  <si>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</si>
  <si>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</si>
  <si>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</si>
  <si>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</si>
  <si>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</si>
  <si>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</si>
  <si>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</si>
  <si>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</si>
  <si>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</si>
  <si>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</si>
  <si>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</si>
  <si>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</si>
  <si>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</si>
  <si>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</si>
  <si>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</si>
  <si>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</si>
  <si>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</si>
  <si>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</si>
  <si>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</si>
  <si>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</si>
  <si>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</si>
  <si>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</si>
  <si>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</si>
  <si>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</si>
  <si>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</si>
  <si>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</si>
  <si>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</si>
  <si>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</si>
  <si>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</si>
  <si>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</si>
  <si>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</si>
  <si>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</si>
  <si>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</si>
  <si>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</si>
  <si>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</si>
  <si>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</si>
  <si>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</si>
  <si>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</si>
  <si>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</si>
  <si>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</si>
  <si>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</si>
  <si>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</si>
  <si>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</si>
  <si>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</si>
  <si>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</si>
  <si>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</si>
  <si>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</si>
  <si>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</si>
  <si>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</si>
  <si>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</si>
  <si>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</si>
  <si>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</si>
  <si>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</si>
  <si>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</si>
  <si>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</si>
  <si>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</si>
  <si>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</si>
  <si>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</si>
  <si>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</si>
  <si>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</si>
  <si>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</si>
  <si>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</si>
  <si>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</si>
  <si>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</si>
  <si>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</si>
  <si>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</si>
  <si>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</si>
  <si>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</si>
  <si>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</si>
  <si>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</si>
  <si>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</si>
  <si>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</si>
  <si>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</si>
  <si>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</si>
  <si>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</si>
  <si>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</si>
  <si>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</si>
  <si>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</si>
  <si>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</si>
  <si>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</si>
  <si>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</si>
  <si>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</si>
  <si>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</si>
  <si>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</si>
  <si>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</si>
  <si>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</si>
  <si>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</si>
  <si>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</si>
  <si>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</si>
  <si>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</si>
  <si>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</si>
  <si>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</si>
  <si>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</si>
  <si>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</si>
  <si>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</si>
  <si>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</si>
  <si>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</si>
  <si>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</si>
  <si>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</si>
  <si>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</si>
  <si>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</si>
  <si>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</si>
  <si>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</si>
  <si>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</si>
  <si>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</si>
  <si>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</si>
  <si>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</si>
  <si>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</si>
  <si>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</si>
  <si>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</si>
  <si>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</si>
  <si>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</si>
  <si>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</si>
  <si>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</si>
  <si>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</si>
  <si>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</si>
  <si>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</si>
  <si>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</si>
  <si>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</si>
  <si>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</si>
  <si>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</si>
  <si>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</si>
  <si>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</si>
  <si>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</si>
  <si>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</si>
  <si>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</si>
  <si>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</si>
  <si>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</si>
  <si>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</si>
  <si>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</si>
  <si>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</si>
  <si>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</si>
  <si>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</si>
  <si>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</si>
  <si>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</si>
  <si>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</si>
  <si>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</si>
  <si>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</si>
  <si>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</si>
  <si>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</si>
  <si>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</si>
  <si>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</si>
  <si>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</si>
  <si>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</si>
  <si>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</si>
  <si>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</si>
  <si>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</si>
  <si>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</si>
  <si>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</si>
  <si>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</si>
  <si>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</si>
  <si>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</si>
  <si>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</si>
  <si>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</si>
  <si>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</si>
  <si>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</si>
  <si>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</si>
  <si>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</si>
  <si>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</si>
  <si>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</si>
  <si>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</si>
  <si>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</si>
  <si>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</si>
  <si>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</si>
  <si>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</si>
  <si>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</si>
  <si>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</si>
  <si>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</si>
  <si>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</si>
  <si>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</si>
  <si>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</si>
  <si>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</si>
  <si>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</si>
  <si>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</si>
  <si>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</si>
  <si>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</si>
  <si>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</si>
  <si>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</si>
  <si>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</si>
  <si>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</si>
  <si>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</si>
  <si>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</si>
  <si>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</si>
  <si>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</si>
  <si>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</si>
  <si>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</si>
  <si>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</si>
  <si>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</si>
  <si>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</si>
  <si>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</si>
  <si>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</si>
  <si>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</si>
  <si>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</si>
  <si>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</si>
  <si>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</si>
  <si>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</si>
  <si>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</si>
  <si>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</si>
  <si>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</si>
  <si>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</si>
  <si>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</si>
  <si>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</si>
  <si>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</si>
  <si>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</si>
  <si>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</si>
  <si>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</si>
  <si>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</si>
  <si>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</si>
  <si>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</si>
  <si>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</si>
  <si>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</si>
  <si>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</si>
  <si>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</si>
  <si>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</si>
  <si>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</si>
  <si>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</si>
  <si>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</si>
  <si>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</si>
  <si>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</si>
  <si>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</si>
  <si>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</si>
  <si>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</si>
  <si>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</si>
  <si>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</si>
  <si>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</si>
  <si>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</si>
  <si>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</si>
  <si>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</si>
  <si>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</si>
  <si>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</si>
  <si>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</si>
  <si>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</si>
  <si>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</si>
  <si>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</si>
  <si>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</si>
  <si>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</si>
  <si>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</si>
  <si>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</si>
  <si>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</si>
  <si>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</si>
  <si>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</si>
  <si>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</si>
  <si>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</si>
  <si>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</si>
  <si>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</si>
  <si>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</si>
  <si>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</si>
  <si>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</si>
  <si>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</si>
  <si>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</si>
  <si>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</si>
  <si>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</si>
  <si>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</si>
  <si>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</si>
  <si>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</si>
  <si>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</si>
  <si>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</si>
  <si>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</si>
  <si>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</si>
  <si>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</si>
  <si>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</si>
  <si>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</si>
  <si>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</si>
  <si>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</si>
  <si>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</si>
  <si>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</si>
  <si>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</si>
  <si>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</si>
  <si>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</si>
  <si>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</si>
  <si>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</si>
  <si>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</si>
  <si>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</si>
  <si>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</si>
  <si>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</si>
  <si>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</si>
  <si>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</si>
  <si>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</si>
  <si>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</si>
  <si>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</si>
  <si>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</si>
  <si>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</si>
  <si>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</si>
  <si>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</si>
  <si>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</si>
  <si>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</si>
  <si>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</si>
  <si>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</si>
  <si>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</si>
  <si>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</si>
  <si>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</si>
  <si>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</si>
  <si>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</si>
  <si>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</si>
  <si>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</si>
  <si>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</si>
  <si>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</si>
  <si>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</si>
  <si>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</si>
  <si>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</si>
  <si>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</si>
  <si>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</si>
  <si>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</si>
  <si>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</si>
  <si>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</si>
  <si>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</si>
  <si>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</si>
  <si>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</si>
  <si>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</si>
  <si>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</si>
  <si>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</si>
  <si>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</si>
  <si>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</si>
  <si>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</si>
  <si>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</si>
  <si>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</si>
  <si>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</si>
  <si>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</si>
  <si>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</si>
  <si>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</si>
  <si>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</si>
  <si>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</si>
  <si>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</si>
  <si>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</si>
  <si>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</si>
  <si>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</si>
  <si>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</si>
  <si>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</si>
  <si>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</si>
  <si>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</si>
  <si>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</si>
  <si>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</si>
  <si>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</si>
  <si>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</si>
  <si>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</si>
  <si>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</si>
  <si>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</si>
  <si>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</si>
  <si>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</si>
  <si>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</si>
  <si>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</si>
  <si>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</si>
  <si>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</si>
  <si>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</si>
  <si>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</si>
  <si>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</si>
  <si>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</si>
  <si>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</si>
  <si>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</si>
  <si>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</si>
  <si>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</si>
  <si>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</si>
  <si>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</si>
  <si>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</si>
  <si>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</si>
  <si>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</si>
  <si>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</si>
  <si>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</si>
  <si>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</si>
  <si>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</si>
  <si>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</si>
  <si>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</si>
  <si>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</si>
  <si>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</si>
  <si>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</si>
  <si>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</si>
  <si>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</si>
  <si>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</si>
  <si>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</si>
  <si>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</si>
  <si>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</si>
  <si>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</si>
  <si>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</si>
  <si>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</si>
  <si>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</si>
  <si>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</si>
  <si>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</si>
  <si>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</si>
  <si>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</si>
  <si>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</si>
  <si>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</si>
  <si>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</si>
  <si>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</si>
  <si>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</si>
  <si>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</si>
  <si>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</si>
  <si>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</si>
  <si>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</si>
  <si>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</si>
  <si>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</si>
  <si>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</si>
  <si>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</si>
  <si>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</si>
  <si>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</si>
  <si>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</si>
  <si>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</si>
  <si>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</si>
  <si>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</si>
  <si>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</si>
  <si>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</si>
  <si>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</si>
  <si>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</si>
  <si>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</si>
  <si>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</si>
  <si>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</si>
  <si>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</si>
  <si>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</si>
  <si>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</si>
  <si>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</si>
  <si>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</si>
  <si>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</si>
  <si>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</si>
  <si>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</si>
  <si>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</si>
  <si>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</si>
  <si>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</si>
  <si>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</si>
  <si>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</si>
  <si>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</si>
  <si>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</si>
  <si>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</si>
  <si>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</si>
  <si>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</si>
  <si>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</si>
  <si>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</si>
  <si>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</si>
  <si>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</si>
  <si>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</si>
  <si>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</si>
  <si>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</si>
  <si>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</si>
  <si>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</si>
  <si>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</si>
  <si>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</si>
  <si>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</si>
  <si>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</si>
  <si>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</si>
  <si>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</si>
  <si>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</si>
  <si>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</si>
  <si>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</si>
  <si>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</si>
  <si>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</si>
  <si>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</si>
  <si>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</si>
  <si>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</si>
  <si>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</si>
  <si>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</si>
  <si>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</si>
  <si>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</si>
  <si>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</si>
  <si>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</si>
  <si>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</si>
  <si>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</si>
  <si>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</si>
  <si>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</si>
  <si>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</si>
  <si>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</si>
  <si>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</si>
  <si>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</si>
  <si>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</si>
  <si>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</si>
  <si>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</si>
  <si>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</si>
  <si>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</si>
  <si>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</si>
  <si>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</si>
  <si>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</si>
  <si>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</si>
  <si>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</si>
  <si>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</si>
  <si>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</si>
  <si>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</si>
  <si>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</si>
  <si>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</si>
  <si>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</si>
  <si>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</si>
  <si>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</si>
  <si>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</si>
  <si>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</si>
  <si>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</si>
  <si>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</si>
  <si>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</si>
  <si>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</si>
  <si>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</si>
  <si>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</si>
  <si>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</si>
  <si>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</si>
  <si>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</si>
  <si>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</si>
  <si>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</si>
  <si>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</si>
  <si>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</si>
  <si>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</si>
  <si>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</si>
  <si>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</si>
  <si>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</si>
  <si>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</si>
  <si>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</si>
  <si>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</si>
  <si>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</si>
  <si>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</si>
  <si>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</si>
  <si>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</si>
  <si>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</si>
  <si>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</si>
  <si>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</si>
  <si>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</si>
  <si>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</si>
  <si>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</si>
  <si>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</si>
  <si>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</si>
  <si>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</si>
  <si>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</si>
  <si>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</si>
  <si>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</si>
  <si>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</si>
  <si>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</si>
  <si>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</si>
  <si>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</si>
  <si>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</si>
  <si>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</si>
  <si>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</si>
  <si>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</si>
  <si>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</si>
  <si>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</si>
  <si>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</si>
  <si>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</si>
  <si>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</si>
  <si>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</si>
  <si>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</si>
  <si>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</si>
  <si>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</si>
  <si>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</si>
  <si>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</si>
  <si>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</si>
  <si>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</si>
  <si>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</si>
  <si>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</si>
  <si>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</si>
  <si>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</si>
  <si>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</si>
  <si>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</si>
  <si>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</si>
  <si>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</si>
  <si>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</si>
  <si>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</si>
  <si>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</si>
  <si>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</si>
  <si>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</si>
  <si>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</si>
  <si>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</si>
  <si>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</si>
  <si>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</si>
  <si>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</si>
  <si>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</si>
  <si>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</si>
  <si>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</si>
  <si>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</si>
  <si>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</si>
  <si>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</si>
  <si>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</si>
  <si>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</si>
  <si>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</si>
  <si>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</si>
  <si>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</si>
  <si>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</si>
  <si>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</si>
  <si>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</si>
  <si>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</si>
  <si>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</si>
  <si>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</si>
  <si>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</si>
  <si>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</si>
  <si>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</si>
  <si>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</si>
  <si>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</si>
  <si>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</si>
  <si>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</si>
  <si>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</si>
  <si>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</si>
  <si>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</si>
  <si>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</si>
  <si>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</si>
  <si>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</si>
  <si>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</si>
  <si>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</si>
  <si>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</si>
  <si>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</si>
  <si>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</si>
  <si>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</si>
  <si>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</si>
  <si>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</si>
  <si>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</si>
  <si>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</si>
  <si>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</si>
  <si>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</si>
  <si>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</si>
  <si>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</si>
  <si>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</si>
  <si>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</si>
  <si>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</si>
  <si>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</si>
  <si>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</si>
  <si>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</si>
  <si>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</si>
  <si>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</si>
  <si>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</si>
  <si>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</si>
  <si>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</si>
  <si>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</si>
  <si>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</si>
  <si>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</si>
  <si>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</si>
  <si>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</si>
  <si>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</si>
  <si>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</si>
  <si>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</si>
  <si>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</si>
  <si>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</si>
  <si>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</si>
  <si>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</si>
  <si>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</si>
  <si>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</si>
  <si>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</si>
  <si>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</si>
  <si>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</si>
  <si>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</si>
  <si>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</si>
  <si>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</si>
  <si>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</si>
  <si>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</si>
  <si>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</si>
  <si>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</si>
  <si>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</si>
  <si>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</si>
  <si>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</si>
  <si>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</si>
  <si>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</si>
  <si>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</si>
  <si>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</si>
  <si>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</si>
  <si>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</si>
  <si>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</si>
  <si>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</si>
  <si>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</si>
  <si>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</si>
  <si>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</si>
  <si>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</si>
  <si>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</si>
  <si>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</si>
  <si>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</si>
  <si>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</si>
  <si>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</si>
  <si>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</si>
  <si>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</si>
  <si>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</si>
  <si>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</si>
  <si>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</si>
  <si>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</si>
  <si>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</si>
  <si>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</si>
  <si>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</si>
  <si>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</si>
  <si>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</si>
  <si>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</si>
  <si>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</si>
  <si>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</si>
  <si>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</si>
  <si>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</si>
  <si>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</si>
  <si>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</si>
  <si>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</si>
  <si>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</si>
  <si>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</si>
  <si>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</si>
  <si>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</si>
  <si>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</si>
  <si>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</si>
  <si>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</si>
  <si>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</si>
  <si>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</si>
  <si>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</si>
  <si>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</si>
  <si>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</si>
  <si>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</si>
  <si>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</si>
  <si>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</si>
  <si>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</si>
  <si>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</si>
  <si>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</si>
  <si>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</si>
  <si>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</si>
  <si>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</si>
  <si>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</si>
  <si>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</si>
  <si>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</si>
  <si>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</si>
  <si>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</si>
  <si>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</si>
  <si>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</si>
  <si>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</si>
  <si>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</si>
  <si>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</si>
  <si>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</si>
  <si>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</si>
  <si>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</si>
  <si>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</si>
  <si>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</si>
  <si>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</si>
  <si>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</si>
  <si>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</si>
  <si>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</si>
  <si>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</si>
  <si>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</si>
  <si>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</si>
  <si>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</si>
  <si>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</si>
  <si>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</si>
  <si>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</si>
  <si>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</si>
  <si>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</si>
  <si>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</si>
  <si>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</si>
  <si>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</si>
  <si>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</si>
  <si>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</si>
  <si>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</si>
  <si>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</si>
  <si>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</si>
  <si>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</si>
  <si>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</si>
  <si>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</si>
  <si>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</si>
  <si>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</si>
  <si>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</si>
  <si>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</si>
  <si>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</si>
  <si>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</si>
  <si>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</si>
  <si>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</si>
  <si>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</si>
  <si>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</si>
  <si>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</si>
  <si>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</si>
  <si>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</si>
  <si>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</si>
  <si>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</si>
  <si>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</si>
  <si>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</si>
  <si>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</si>
  <si>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</si>
  <si>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</si>
  <si>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</si>
  <si>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</si>
  <si>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</si>
  <si>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</si>
  <si>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</si>
  <si>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</si>
  <si>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</si>
  <si>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</si>
  <si>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</si>
  <si>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</si>
  <si>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</si>
  <si>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</si>
  <si>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</si>
  <si>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</si>
  <si>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</si>
  <si>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</si>
  <si>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</si>
  <si>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</si>
  <si>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</si>
  <si>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</si>
  <si>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</si>
  <si>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</si>
  <si>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</si>
  <si>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</si>
  <si>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</si>
  <si>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</si>
  <si>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</si>
  <si>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</si>
  <si>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</si>
  <si>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</si>
  <si>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</si>
  <si>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</si>
  <si>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</si>
  <si>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</si>
  <si>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</si>
  <si>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</si>
  <si>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</si>
  <si>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</si>
  <si>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</si>
  <si>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</si>
  <si>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</si>
  <si>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</si>
  <si>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</si>
  <si>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</si>
  <si>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</si>
  <si>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</si>
  <si>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</si>
  <si>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</si>
  <si>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</si>
  <si>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</si>
  <si>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</si>
  <si>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</si>
  <si>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</si>
  <si>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</si>
  <si>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</si>
  <si>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</si>
  <si>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</si>
  <si>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</si>
  <si>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</si>
  <si>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</si>
  <si>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</si>
  <si>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</si>
  <si>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</si>
  <si>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</si>
  <si>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</si>
  <si>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</si>
  <si>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</si>
  <si>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</si>
  <si>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</si>
  <si>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</si>
  <si>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</si>
  <si>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</si>
  <si>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</si>
  <si>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</si>
  <si>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</si>
  <si>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</si>
  <si>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</si>
  <si>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</si>
  <si>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</si>
  <si>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</si>
  <si>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</si>
  <si>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</si>
  <si>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</si>
  <si>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</si>
  <si>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</si>
  <si>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</si>
  <si>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</si>
  <si>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</si>
  <si>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</si>
  <si>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</si>
  <si>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</si>
  <si>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</si>
  <si>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</si>
  <si>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</si>
  <si>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</si>
  <si>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</si>
  <si>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</si>
  <si>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</si>
  <si>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</si>
  <si>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</si>
  <si>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</si>
  <si>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</si>
  <si>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</si>
  <si>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</si>
  <si>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</si>
  <si>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</si>
  <si>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</si>
  <si>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</si>
  <si>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</si>
  <si>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</si>
  <si>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</si>
  <si>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</si>
  <si>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</si>
  <si>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</si>
  <si>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</si>
  <si>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</si>
  <si>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</si>
  <si>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</si>
  <si>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</si>
  <si>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</si>
  <si>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</si>
  <si>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</si>
  <si>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</si>
  <si>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</si>
  <si>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</si>
  <si>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</si>
  <si>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</si>
  <si>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</si>
  <si>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</si>
  <si>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</si>
  <si>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</si>
  <si>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</si>
  <si>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</si>
  <si>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</si>
  <si>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</si>
  <si>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</si>
  <si>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</si>
  <si>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</si>
  <si>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</si>
  <si>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</si>
  <si>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</si>
  <si>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</si>
  <si>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</si>
  <si>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</si>
  <si>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</si>
  <si>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</si>
  <si>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</si>
  <si>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</si>
  <si>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</si>
  <si>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</si>
  <si>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</si>
  <si>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</si>
  <si>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</si>
  <si>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</si>
  <si>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</si>
  <si>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</si>
  <si>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</si>
  <si>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</si>
  <si>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</si>
  <si>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</si>
  <si>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</si>
  <si>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</si>
  <si>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</si>
  <si>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</si>
  <si>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</si>
  <si>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</si>
  <si>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</si>
  <si>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</si>
  <si>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</si>
  <si>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</si>
  <si>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</si>
  <si>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</si>
  <si>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</si>
  <si>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</si>
  <si>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</si>
  <si>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</si>
  <si>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</si>
  <si>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</si>
  <si>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</si>
  <si>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</si>
  <si>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</si>
  <si>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</si>
  <si>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</si>
  <si>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</si>
  <si>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</si>
  <si>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</si>
  <si>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</si>
  <si>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</si>
  <si>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</si>
  <si>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</si>
  <si>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</si>
  <si>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</si>
  <si>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</si>
  <si>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</si>
  <si>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</si>
  <si>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</si>
  <si>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</si>
  <si>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</si>
  <si>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</si>
  <si>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</si>
  <si>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</si>
  <si>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</si>
  <si>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</si>
  <si>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</si>
  <si>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</si>
  <si>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</si>
  <si>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</si>
  <si>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</si>
  <si>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</si>
  <si>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</si>
  <si>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</si>
  <si>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</si>
  <si>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</si>
  <si>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</si>
  <si>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</si>
  <si>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</si>
  <si>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</si>
  <si>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</si>
  <si>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</si>
  <si>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</si>
  <si>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</si>
  <si>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</si>
  <si>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</si>
  <si>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</si>
  <si>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</si>
  <si>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</si>
  <si>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</si>
  <si>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</si>
  <si>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</si>
  <si>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</si>
  <si>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</si>
  <si>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</si>
  <si>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</si>
  <si>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</si>
  <si>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</si>
  <si>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</si>
  <si>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</si>
  <si>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</si>
  <si>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</si>
  <si>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</si>
  <si>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</si>
  <si>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</si>
  <si>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</si>
  <si>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</si>
  <si>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</si>
  <si>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</si>
  <si>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</si>
  <si>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</si>
  <si>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</si>
  <si>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</si>
  <si>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</si>
  <si>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</si>
  <si>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</si>
  <si>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</si>
  <si>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</si>
  <si>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</si>
  <si>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</si>
  <si>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</si>
  <si>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</si>
  <si>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</si>
  <si>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</si>
  <si>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</si>
  <si>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</si>
  <si>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</si>
  <si>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</si>
  <si>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</si>
  <si>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</si>
  <si>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</si>
  <si>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</si>
  <si>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</si>
  <si>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</si>
  <si>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</si>
  <si>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</si>
  <si>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</si>
  <si>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</si>
  <si>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</si>
  <si>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</si>
  <si>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</si>
  <si>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</si>
  <si>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</si>
  <si>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</si>
  <si>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</si>
  <si>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</si>
  <si>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</si>
  <si>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</si>
  <si>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</si>
  <si>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</si>
  <si>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</si>
  <si>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</si>
  <si>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</si>
  <si>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</si>
  <si>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</si>
  <si>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</si>
  <si>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</si>
  <si>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</si>
  <si>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</si>
  <si>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</si>
  <si>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</si>
  <si>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</si>
  <si>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</si>
  <si>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</si>
  <si>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</si>
  <si>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</si>
  <si>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</si>
  <si>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</si>
  <si>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</si>
  <si>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</si>
  <si>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</si>
  <si>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</si>
  <si>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</si>
  <si>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</si>
  <si>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</si>
  <si>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</si>
  <si>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</si>
  <si>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</si>
  <si>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</si>
  <si>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</si>
  <si>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</si>
  <si>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</si>
  <si>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</si>
  <si>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</si>
  <si>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</si>
  <si>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</si>
  <si>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</si>
  <si>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</si>
  <si>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</si>
  <si>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</si>
  <si>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</si>
  <si>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</si>
  <si>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</si>
  <si>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</si>
  <si>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</si>
  <si>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</si>
  <si>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</si>
  <si>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</si>
  <si>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</si>
  <si>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</si>
  <si>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</si>
  <si>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</si>
  <si>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</si>
  <si>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</si>
  <si>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</si>
  <si>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</si>
  <si>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</si>
  <si>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</si>
  <si>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</si>
  <si>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</si>
  <si>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</si>
  <si>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</si>
  <si>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</si>
  <si>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</si>
  <si>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</si>
  <si>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</si>
  <si>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</si>
  <si>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</si>
  <si>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</si>
  <si>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</si>
  <si>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</si>
  <si>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</si>
  <si>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</si>
  <si>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</si>
  <si>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</si>
  <si>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</si>
  <si>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</si>
  <si>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</si>
  <si>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</si>
  <si>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</si>
  <si>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</si>
  <si>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</si>
  <si>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</si>
  <si>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</si>
  <si>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</si>
  <si>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</si>
  <si>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</si>
  <si>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</si>
  <si>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</si>
  <si>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</si>
  <si>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</si>
  <si>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</si>
  <si>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</si>
  <si>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</si>
  <si>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</si>
  <si>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</si>
  <si>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</si>
  <si>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</si>
  <si>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</si>
  <si>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</si>
  <si>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</si>
  <si>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</si>
  <si>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</si>
  <si>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</si>
  <si>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</si>
  <si>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</si>
  <si>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</si>
  <si>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</si>
  <si>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</si>
  <si>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</si>
  <si>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</si>
  <si>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</si>
  <si>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</si>
  <si>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</si>
  <si>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</si>
  <si>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</si>
  <si>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</si>
  <si>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</si>
  <si>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</si>
  <si>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</si>
  <si>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</si>
  <si>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</si>
  <si>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</si>
  <si>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</si>
  <si>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</si>
  <si>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</si>
  <si>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</si>
  <si>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</si>
  <si>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</si>
  <si>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</si>
  <si>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</si>
  <si>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</si>
  <si>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</si>
  <si>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</si>
  <si>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</si>
  <si>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</si>
  <si>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</si>
  <si>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</si>
  <si>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</si>
  <si>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</si>
  <si>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</si>
  <si>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</si>
  <si>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</si>
  <si>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</si>
  <si>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</si>
  <si>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</si>
  <si>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</si>
  <si>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</si>
  <si>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</si>
  <si>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</si>
  <si>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</si>
  <si>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</si>
  <si>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</si>
  <si>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</si>
  <si>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</si>
  <si>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</si>
  <si>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</si>
  <si>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</si>
  <si>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</si>
  <si>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</si>
  <si>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</si>
  <si>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</si>
  <si>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</si>
  <si>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</si>
  <si>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</si>
  <si>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</si>
  <si>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</si>
  <si>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</si>
  <si>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</si>
  <si>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</si>
  <si>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</si>
  <si>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</si>
  <si>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</si>
  <si>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</si>
  <si>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</si>
  <si>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</si>
  <si>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</si>
  <si>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</si>
  <si>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</si>
  <si>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</si>
  <si>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</si>
  <si>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</si>
  <si>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</si>
  <si>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</si>
  <si>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</si>
  <si>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</si>
  <si>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</si>
  <si>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</si>
  <si>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</si>
  <si>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</si>
  <si>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</si>
  <si>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</si>
  <si>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</si>
  <si>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</si>
  <si>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</si>
  <si>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</si>
  <si>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</si>
  <si>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</si>
  <si>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</si>
  <si>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</si>
  <si>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</si>
  <si>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</si>
  <si>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</si>
  <si>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</si>
  <si>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</si>
  <si>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</si>
  <si>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</si>
  <si>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</si>
  <si>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</si>
  <si>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</si>
  <si>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</si>
  <si>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</si>
  <si>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</si>
  <si>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</si>
  <si>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</si>
  <si>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</si>
  <si>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</si>
  <si>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</si>
  <si>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</si>
  <si>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</si>
  <si>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</si>
  <si>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</si>
  <si>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</si>
  <si>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</si>
  <si>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</si>
  <si>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</si>
  <si>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</si>
  <si>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</si>
  <si>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</si>
  <si>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</si>
  <si>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</si>
  <si>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</si>
  <si>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</si>
  <si>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</si>
  <si>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</si>
  <si>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</si>
  <si>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</si>
  <si>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</si>
  <si>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</si>
  <si>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</si>
  <si>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</si>
  <si>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</si>
  <si>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</si>
  <si>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</si>
  <si>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</si>
  <si>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</si>
  <si>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</si>
  <si>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</si>
  <si>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</si>
  <si>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</si>
  <si>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</si>
  <si>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</si>
  <si>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</si>
  <si>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</si>
  <si>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</si>
  <si>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</si>
  <si>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</si>
  <si>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</si>
  <si>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</si>
  <si>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</si>
  <si>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</si>
  <si>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</si>
  <si>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</si>
  <si>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</si>
  <si>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</si>
  <si>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</si>
  <si>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</si>
  <si>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</si>
  <si>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</si>
  <si>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</si>
  <si>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</si>
  <si>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</si>
  <si>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</si>
  <si>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</si>
  <si>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</si>
  <si>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</si>
  <si>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</si>
  <si>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</si>
  <si>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</si>
  <si>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</si>
  <si>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</si>
  <si>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</si>
  <si>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</si>
  <si>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</si>
  <si>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</si>
  <si>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</si>
  <si>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</si>
  <si>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</si>
  <si>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</si>
  <si>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</si>
  <si>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</si>
  <si>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</si>
  <si>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</si>
  <si>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</si>
  <si>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</si>
  <si>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</si>
  <si>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</si>
  <si>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</si>
  <si>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</si>
  <si>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</si>
  <si>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</si>
  <si>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</si>
  <si>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</si>
  <si>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</si>
  <si>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</si>
  <si>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</si>
  <si>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</si>
  <si>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</si>
  <si>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</si>
  <si>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</si>
  <si>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</si>
  <si>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</si>
  <si>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</si>
  <si>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</si>
  <si>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</si>
  <si>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</si>
  <si>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</si>
  <si>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</si>
  <si>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</si>
  <si>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</si>
  <si>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</si>
  <si>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</si>
  <si>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</si>
  <si>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</si>
  <si>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</si>
  <si>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</si>
  <si>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</si>
  <si>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</si>
  <si>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</si>
  <si>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</si>
  <si>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</si>
  <si>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</si>
  <si>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</si>
  <si>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</si>
  <si>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</si>
  <si>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</si>
  <si>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</si>
  <si>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</si>
  <si>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</si>
  <si>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</si>
  <si>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</si>
  <si>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</si>
  <si>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</si>
  <si>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</si>
  <si>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</si>
  <si>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</si>
  <si>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</si>
  <si>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</si>
  <si>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</si>
  <si>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</si>
  <si>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</si>
  <si>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</si>
  <si>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</si>
  <si>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</si>
  <si>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</si>
  <si>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</si>
  <si>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</si>
  <si>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</si>
  <si>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</si>
  <si>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</si>
  <si>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</si>
  <si>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</si>
  <si>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</si>
  <si>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</si>
  <si>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</si>
  <si>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</si>
  <si>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</si>
  <si>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</si>
  <si>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</si>
  <si>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</si>
  <si>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</si>
  <si>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</si>
  <si>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</si>
  <si>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</si>
  <si>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</si>
  <si>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</si>
  <si>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</si>
  <si>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</si>
  <si>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</si>
  <si>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</si>
  <si>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</si>
  <si>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</si>
  <si>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</si>
  <si>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</si>
  <si>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</si>
  <si>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</si>
  <si>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</si>
  <si>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</si>
  <si>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</si>
  <si>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</si>
  <si>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</si>
  <si>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</si>
  <si>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</si>
  <si>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</si>
  <si>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</si>
  <si>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</si>
  <si>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</si>
  <si>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</si>
  <si>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</si>
  <si>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</si>
  <si>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</si>
  <si>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</si>
  <si>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</si>
  <si>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</si>
  <si>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</si>
  <si>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</si>
  <si>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</si>
  <si>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</si>
  <si>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</si>
  <si>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</si>
  <si>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</si>
  <si>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</si>
  <si>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</si>
  <si>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</si>
  <si>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</si>
  <si>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</si>
  <si>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</si>
  <si>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</si>
  <si>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</si>
  <si>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</si>
  <si>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</si>
  <si>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</si>
  <si>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</si>
  <si>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</si>
  <si>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</si>
  <si>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</si>
  <si>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</si>
  <si>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</si>
  <si>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</si>
  <si>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</si>
  <si>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</si>
  <si>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</si>
  <si>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</si>
  <si>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</si>
  <si>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</si>
  <si>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</si>
  <si>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</si>
  <si>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</si>
  <si>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</si>
  <si>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</si>
  <si>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</si>
  <si>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</si>
  <si>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</si>
  <si>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</si>
  <si>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</si>
  <si>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</si>
  <si>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</si>
  <si>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</si>
  <si>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</si>
  <si>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</si>
  <si>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</si>
  <si>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</si>
  <si>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</si>
  <si>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</si>
  <si>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</si>
  <si>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</si>
  <si>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</si>
  <si>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</si>
  <si>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</si>
  <si>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</si>
  <si>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</si>
  <si>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</si>
  <si>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</si>
  <si>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</si>
  <si>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</si>
  <si>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</si>
  <si>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</si>
  <si>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</si>
  <si>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</si>
  <si>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</si>
  <si>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</si>
  <si>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</si>
  <si>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</si>
  <si>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</si>
  <si>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</si>
  <si>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</si>
  <si>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</si>
  <si>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</si>
  <si>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</si>
  <si>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</si>
  <si>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</si>
  <si>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</si>
  <si>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</si>
  <si>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</si>
  <si>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</si>
  <si>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</si>
  <si>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</si>
  <si>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</si>
  <si>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</si>
  <si>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</si>
  <si>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</si>
  <si>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</si>
  <si>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</si>
  <si>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</si>
  <si>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</si>
  <si>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</si>
  <si>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</si>
  <si>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</si>
  <si>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</si>
  <si>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</si>
  <si>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</si>
  <si>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</si>
  <si>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</si>
  <si>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</si>
  <si>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</si>
  <si>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</si>
  <si>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</si>
  <si>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</si>
  <si>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</si>
  <si>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</si>
  <si>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</si>
  <si>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</si>
  <si>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</si>
  <si>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</si>
  <si>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</si>
  <si>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</si>
  <si>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</si>
  <si>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</si>
  <si>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</si>
  <si>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</si>
  <si>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</si>
  <si>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</si>
  <si>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</si>
  <si>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</si>
  <si>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</si>
  <si>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</si>
  <si>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</si>
  <si>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</si>
  <si>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</si>
  <si>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</si>
  <si>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</si>
  <si>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</si>
  <si>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</si>
  <si>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</si>
  <si>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</si>
  <si>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</si>
  <si>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</si>
  <si>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</si>
  <si>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</si>
  <si>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</si>
  <si>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</si>
  <si>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</si>
  <si>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</si>
  <si>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</si>
  <si>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</si>
  <si>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</si>
  <si>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</si>
  <si>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</si>
  <si>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</si>
  <si>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</si>
  <si>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</si>
  <si>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</si>
  <si>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</si>
  <si>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</si>
  <si>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</si>
  <si>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</si>
  <si>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</si>
  <si>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</si>
  <si>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</si>
  <si>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</si>
  <si>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</si>
  <si>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</si>
  <si>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</si>
  <si>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</si>
  <si>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</si>
  <si>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</si>
  <si>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</si>
  <si>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</si>
  <si>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</si>
  <si>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</si>
  <si>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</si>
  <si>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</si>
  <si>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</si>
  <si>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</si>
  <si>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</si>
  <si>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</si>
  <si>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</si>
  <si>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</si>
  <si>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</si>
  <si>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</si>
  <si>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</si>
  <si>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</si>
  <si>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</si>
  <si>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</si>
  <si>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</si>
  <si>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</si>
  <si>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</si>
  <si>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</si>
  <si>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</si>
  <si>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</si>
  <si>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</si>
  <si>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</si>
  <si>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</si>
  <si>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</si>
  <si>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</si>
  <si>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</si>
  <si>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</si>
  <si>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</si>
  <si>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</si>
  <si>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</si>
  <si>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</si>
  <si>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</si>
  <si>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</si>
  <si>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</si>
  <si>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</si>
  <si>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</si>
  <si>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</si>
  <si>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</si>
  <si>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</si>
  <si>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</si>
  <si>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</si>
  <si>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</si>
  <si>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</si>
  <si>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</si>
  <si>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</si>
  <si>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</si>
  <si>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</si>
  <si>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</si>
  <si>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</si>
  <si>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</si>
  <si>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</si>
  <si>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</si>
  <si>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</si>
  <si>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</si>
  <si>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</si>
  <si>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</si>
  <si>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</si>
  <si>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</si>
  <si>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</si>
  <si>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</si>
  <si>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</si>
  <si>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</si>
  <si>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</si>
  <si>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</si>
  <si>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</si>
  <si>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</si>
  <si>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</si>
  <si>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</si>
  <si>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</si>
  <si>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</si>
  <si>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</si>
  <si>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</si>
  <si>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</si>
  <si>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</si>
  <si>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</si>
  <si>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</si>
  <si>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</si>
  <si>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</si>
  <si>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</si>
  <si>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</si>
  <si>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</si>
  <si>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</si>
  <si>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</si>
  <si>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</si>
  <si>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</si>
  <si>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</si>
  <si>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</si>
  <si>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</si>
  <si>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</si>
  <si>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</si>
  <si>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</si>
  <si>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</si>
  <si>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</si>
  <si>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</si>
  <si>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</si>
  <si>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</si>
  <si>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</si>
  <si>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</si>
  <si>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</si>
  <si>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</si>
  <si>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</si>
  <si>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</si>
  <si>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</si>
  <si>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</si>
  <si>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</si>
  <si>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</si>
  <si>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</si>
  <si>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</si>
  <si>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</si>
  <si>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</si>
  <si>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</si>
  <si>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</si>
  <si>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</si>
  <si>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</si>
  <si>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</si>
  <si>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</si>
  <si>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</si>
  <si>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</si>
  <si>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</si>
  <si>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</si>
  <si>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</si>
  <si>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</si>
  <si>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</si>
  <si>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</si>
  <si>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</si>
  <si>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</si>
  <si>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</si>
  <si>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</si>
  <si>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</si>
  <si>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</si>
  <si>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</si>
  <si>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</si>
  <si>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</si>
  <si>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</si>
  <si>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</si>
  <si>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</si>
  <si>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</si>
  <si>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</si>
  <si>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</si>
  <si>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</si>
  <si>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</si>
  <si>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</si>
  <si>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</si>
  <si>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</si>
  <si>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</si>
  <si>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</si>
  <si>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</si>
  <si>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</si>
  <si>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</si>
  <si>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</si>
  <si>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</si>
  <si>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</si>
  <si>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</si>
  <si>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</si>
  <si>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</si>
  <si>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</si>
  <si>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</si>
  <si>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</si>
  <si>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</si>
  <si>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</si>
  <si>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</si>
  <si>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</si>
  <si>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</si>
  <si>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</si>
  <si>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</si>
  <si>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</si>
  <si>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</si>
  <si>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</si>
  <si>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</si>
  <si>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</si>
  <si>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</si>
  <si>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</si>
  <si>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</si>
  <si>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</si>
  <si>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</si>
  <si>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</si>
  <si>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</si>
  <si>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</si>
  <si>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</si>
  <si>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</si>
  <si>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</si>
  <si>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</si>
  <si>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</si>
  <si>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</si>
  <si>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</si>
  <si>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</si>
  <si>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</si>
  <si>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</si>
  <si>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</si>
  <si>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</si>
  <si>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</si>
  <si>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</si>
  <si>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</si>
  <si>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</si>
  <si>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</si>
  <si>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</si>
  <si>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</si>
  <si>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</si>
  <si>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</si>
  <si>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</si>
  <si>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</si>
  <si>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</si>
  <si>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</si>
  <si>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</si>
  <si>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</si>
  <si>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</si>
  <si>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</si>
  <si>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</si>
  <si>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</si>
  <si>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</si>
  <si>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</si>
  <si>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</si>
  <si>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</si>
  <si>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</si>
  <si>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</si>
  <si>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</si>
  <si>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</si>
  <si>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</si>
  <si>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</si>
  <si>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</si>
  <si>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</si>
  <si>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</si>
  <si>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</si>
  <si>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</si>
  <si>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</si>
  <si>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</si>
  <si>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</si>
  <si>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</si>
  <si>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</si>
  <si>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</si>
  <si>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</si>
  <si>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</si>
  <si>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</si>
  <si>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</si>
  <si>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</si>
  <si>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</si>
  <si>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</si>
  <si>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</si>
  <si>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</si>
  <si>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</si>
  <si>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</si>
  <si>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</si>
  <si>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</si>
  <si>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</si>
  <si>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</si>
  <si>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</si>
  <si>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</si>
  <si>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</si>
  <si>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</si>
  <si>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</si>
  <si>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</si>
  <si>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</si>
  <si>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</si>
  <si>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</si>
  <si>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</si>
  <si>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</si>
  <si>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</si>
  <si>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</si>
  <si>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</si>
  <si>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</si>
  <si>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</si>
  <si>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</si>
  <si>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</si>
  <si>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</si>
  <si>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</si>
  <si>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</si>
  <si>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</si>
  <si>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</si>
  <si>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</si>
  <si>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</si>
  <si>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</si>
  <si>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</si>
  <si>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</si>
  <si>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</si>
  <si>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</si>
  <si>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</si>
  <si>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</si>
  <si>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</si>
  <si>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</si>
  <si>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</si>
  <si>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</si>
  <si>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</si>
  <si>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</si>
  <si>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</si>
  <si>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</si>
  <si>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</si>
  <si>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</si>
  <si>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</si>
  <si>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</si>
  <si>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</si>
  <si>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</si>
  <si>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</si>
  <si>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</si>
  <si>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</si>
  <si>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</si>
  <si>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</si>
  <si>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</si>
  <si>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</si>
  <si>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</si>
  <si>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</si>
  <si>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</si>
  <si>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</si>
  <si>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</si>
  <si>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</si>
  <si>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</si>
  <si>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</si>
  <si>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</si>
  <si>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</si>
  <si>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</si>
  <si>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</si>
  <si>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</si>
  <si>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</si>
  <si>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</si>
  <si>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</si>
  <si>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</si>
  <si>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</si>
  <si>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</si>
  <si>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</si>
  <si>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</si>
  <si>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</si>
  <si>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</si>
  <si>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</si>
  <si>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</si>
  <si>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</si>
  <si>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</si>
  <si>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</si>
  <si>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</si>
  <si>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</si>
  <si>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</si>
  <si>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</si>
  <si>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</si>
  <si>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</si>
  <si>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</si>
  <si>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</si>
  <si>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</si>
  <si>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</si>
  <si>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</si>
  <si>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</si>
  <si>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</si>
  <si>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</si>
  <si>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</si>
  <si>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</si>
  <si>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</si>
  <si>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</si>
  <si>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</si>
  <si>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</si>
  <si>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</si>
  <si>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</si>
  <si>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</si>
  <si>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</si>
  <si>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</si>
  <si>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</si>
  <si>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</si>
  <si>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</si>
  <si>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</si>
  <si>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</si>
  <si>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</si>
  <si>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</si>
  <si>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</si>
  <si>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</si>
  <si>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</si>
  <si>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</si>
  <si>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</si>
  <si>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</si>
  <si>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</si>
  <si>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</si>
  <si>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</si>
  <si>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</si>
  <si>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</si>
  <si>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</si>
  <si>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</si>
  <si>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</si>
  <si>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</si>
  <si>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</si>
  <si>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</si>
  <si>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</si>
  <si>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</si>
  <si>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</si>
  <si>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</si>
  <si>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</si>
  <si>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</si>
  <si>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</si>
  <si>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</si>
  <si>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</si>
  <si>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</si>
  <si>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</si>
  <si>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</si>
  <si>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</si>
  <si>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</si>
  <si>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</si>
  <si>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</si>
  <si>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</si>
  <si>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</si>
  <si>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</si>
  <si>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</si>
  <si>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</si>
  <si>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</si>
  <si>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</si>
  <si>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</si>
  <si>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</si>
  <si>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</si>
  <si>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</si>
  <si>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</si>
  <si>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</si>
  <si>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</si>
  <si>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</si>
  <si>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</si>
  <si>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</si>
  <si>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</si>
  <si>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</si>
  <si>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</si>
  <si>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</si>
  <si>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</si>
  <si>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</si>
  <si>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</si>
  <si>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</si>
  <si>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</si>
  <si>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</si>
  <si>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</si>
  <si>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</si>
  <si>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</si>
  <si>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</si>
  <si>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</si>
  <si>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</si>
  <si>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</si>
  <si>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</si>
  <si>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</si>
  <si>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</si>
  <si>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</si>
  <si>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</si>
  <si>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</si>
  <si>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</si>
  <si>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</si>
  <si>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</si>
  <si>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</si>
  <si>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</si>
  <si>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</si>
  <si>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</si>
  <si>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</si>
  <si>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</si>
  <si>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</si>
  <si>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</si>
  <si>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</si>
  <si>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</si>
  <si>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</si>
  <si>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</si>
  <si>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</si>
  <si>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</si>
  <si>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</si>
  <si>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</si>
  <si>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</si>
  <si>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</si>
  <si>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</si>
  <si>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</si>
  <si>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</si>
  <si>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</si>
  <si>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</si>
  <si>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</si>
  <si>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</si>
  <si>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</si>
  <si>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</si>
  <si>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</si>
  <si>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</si>
  <si>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</si>
  <si>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</si>
  <si>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</si>
  <si>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</si>
  <si>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</si>
  <si>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</si>
  <si>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</si>
  <si>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</si>
  <si>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</si>
  <si>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</si>
  <si>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</si>
  <si>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</si>
  <si>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</si>
  <si>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</si>
  <si>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</si>
  <si>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</si>
  <si>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</si>
  <si>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</si>
  <si>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</si>
  <si>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</si>
  <si>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</si>
  <si>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</si>
  <si>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</si>
  <si>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</si>
  <si>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</si>
  <si>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</si>
  <si>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</si>
  <si>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</si>
  <si>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</si>
  <si>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</si>
  <si>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</si>
  <si>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</si>
  <si>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</si>
  <si>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</si>
  <si>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</si>
  <si>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</si>
  <si>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</si>
  <si>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</si>
  <si>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</si>
  <si>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</si>
  <si>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</si>
  <si>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</si>
  <si>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</si>
  <si>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</si>
  <si>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</si>
  <si>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</si>
  <si>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</si>
  <si>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</si>
  <si>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</si>
  <si>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</si>
  <si>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</si>
  <si>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</si>
  <si>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</si>
  <si>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</si>
  <si>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</si>
  <si>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</si>
  <si>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</si>
  <si>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</si>
  <si>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</si>
  <si>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</si>
  <si>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</si>
  <si>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</si>
  <si>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</si>
  <si>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</si>
  <si>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</si>
  <si>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</si>
  <si>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</si>
  <si>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</si>
  <si>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</si>
  <si>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</si>
  <si>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</si>
  <si>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</si>
  <si>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</si>
  <si>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</si>
  <si>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</si>
  <si>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</si>
  <si>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</si>
  <si>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</si>
  <si>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</si>
  <si>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</si>
  <si>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</si>
  <si>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</si>
  <si>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</si>
  <si>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</si>
  <si>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</si>
  <si>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</si>
  <si>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</si>
  <si>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</si>
  <si>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</si>
  <si>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</si>
  <si>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</si>
  <si>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</si>
  <si>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</si>
  <si>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</si>
  <si>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</si>
  <si>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</si>
  <si>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</si>
  <si>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</si>
  <si>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</si>
  <si>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</si>
  <si>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</si>
  <si>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</si>
  <si>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</si>
  <si>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</si>
  <si>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</si>
  <si>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</si>
  <si>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</si>
  <si>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</si>
  <si>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</si>
  <si>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</si>
  <si>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</si>
  <si>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</si>
  <si>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</si>
  <si>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</si>
  <si>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</si>
  <si>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</si>
  <si>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</si>
  <si>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</si>
  <si>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</si>
  <si>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</si>
  <si>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</si>
  <si>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</si>
  <si>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</si>
  <si>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</si>
  <si>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</si>
  <si>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</si>
  <si>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</si>
  <si>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</si>
  <si>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</si>
  <si>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</si>
  <si>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</si>
  <si>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</si>
  <si>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</si>
  <si>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</si>
  <si>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</si>
  <si>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</si>
  <si>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</si>
  <si>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</si>
  <si>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</si>
  <si>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</si>
  <si>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</si>
  <si>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</si>
  <si>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</si>
  <si>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</si>
  <si>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</si>
  <si>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</si>
  <si>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</si>
  <si>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</si>
  <si>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</si>
  <si>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</si>
  <si>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</si>
  <si>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</si>
  <si>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</si>
  <si>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</si>
  <si>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</si>
  <si>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</si>
  <si>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</si>
  <si>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</si>
  <si>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</si>
  <si>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</si>
  <si>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</si>
  <si>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</si>
  <si>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</si>
  <si>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</si>
  <si>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</si>
  <si>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</si>
  <si>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</si>
  <si>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</si>
  <si>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</si>
  <si>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</si>
  <si>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</si>
  <si>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</si>
  <si>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</si>
  <si>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</si>
  <si>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</si>
  <si>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</si>
  <si>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</si>
  <si>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</si>
  <si>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</si>
  <si>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</si>
  <si>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</si>
  <si>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</si>
  <si>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</si>
  <si>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</si>
  <si>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</si>
  <si>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</si>
  <si>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</si>
  <si>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</si>
  <si>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</si>
  <si>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</si>
  <si>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</si>
  <si>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</si>
  <si>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</si>
  <si>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</si>
  <si>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</si>
  <si>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</si>
  <si>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</si>
  <si>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</si>
  <si>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</si>
  <si>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</si>
  <si>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</si>
  <si>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</si>
  <si>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</si>
  <si>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</si>
  <si>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</si>
  <si>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</si>
  <si>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</si>
  <si>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</si>
  <si>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</si>
  <si>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</si>
  <si>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</si>
  <si>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</si>
  <si>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</si>
  <si>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</si>
  <si>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</si>
  <si>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</si>
  <si>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</si>
  <si>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</si>
  <si>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</si>
  <si>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</si>
  <si>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</si>
  <si>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</si>
  <si>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</si>
  <si>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</si>
  <si>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</si>
  <si>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</si>
  <si>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</si>
  <si>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</si>
  <si>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</si>
  <si>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</si>
  <si>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</si>
  <si>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</si>
  <si>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</si>
  <si>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</si>
  <si>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</si>
  <si>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</si>
  <si>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</si>
  <si>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</si>
  <si>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</si>
  <si>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</si>
  <si>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</si>
  <si>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</si>
  <si>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</si>
  <si>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</si>
  <si>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</si>
  <si>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</si>
  <si>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</si>
  <si>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</si>
  <si>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</si>
  <si>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</si>
  <si>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</si>
  <si>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</si>
  <si>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</si>
  <si>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</si>
  <si>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</si>
  <si>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</si>
  <si>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</si>
  <si>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</si>
  <si>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</si>
  <si>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</si>
  <si>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</si>
  <si>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</si>
  <si>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</si>
  <si>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</si>
  <si>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</si>
  <si>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</si>
  <si>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</si>
  <si>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</si>
  <si>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</si>
  <si>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</si>
  <si>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</si>
  <si>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</si>
  <si>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</si>
  <si>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</si>
  <si>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</si>
  <si>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</si>
  <si>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</si>
  <si>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</si>
  <si>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</si>
  <si>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</si>
  <si>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</si>
  <si>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</si>
  <si>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</si>
  <si>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</si>
  <si>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</si>
  <si>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</si>
  <si>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</si>
  <si>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</si>
  <si>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</si>
  <si>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</si>
  <si>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</si>
  <si>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</si>
  <si>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</si>
  <si>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</si>
  <si>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</si>
  <si>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</si>
  <si>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</si>
  <si>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</si>
  <si>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</si>
  <si>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</si>
  <si>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</si>
  <si>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</si>
  <si>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</si>
  <si>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</si>
  <si>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</si>
  <si>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</si>
  <si>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</si>
  <si>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</si>
  <si>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</si>
  <si>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</si>
  <si>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</si>
  <si>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</si>
  <si>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</si>
  <si>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</si>
  <si>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</si>
  <si>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</si>
  <si>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</si>
  <si>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</si>
  <si>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</si>
  <si>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</si>
  <si>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</si>
  <si>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</si>
  <si>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</si>
  <si>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</si>
  <si>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</si>
  <si>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</si>
  <si>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</si>
  <si>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</si>
  <si>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</si>
  <si>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</si>
  <si>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</si>
  <si>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</si>
  <si>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</si>
  <si>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</si>
  <si>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</si>
  <si>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</si>
  <si>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</si>
  <si>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</si>
  <si>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</si>
  <si>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</si>
  <si>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</si>
  <si>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</si>
  <si>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</si>
  <si>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</si>
  <si>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</si>
  <si>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</si>
  <si>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</si>
  <si>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</si>
  <si>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</si>
  <si>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</si>
  <si>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</si>
  <si>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</si>
  <si>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</si>
  <si>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</si>
  <si>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</si>
  <si>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</si>
  <si>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</si>
  <si>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</si>
  <si>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</si>
  <si>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</si>
  <si>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</si>
  <si>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</si>
  <si>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</si>
  <si>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</si>
  <si>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</si>
  <si>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</si>
  <si>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</si>
  <si>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</si>
  <si>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</si>
  <si>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</si>
  <si>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</si>
  <si>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</si>
  <si>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</si>
  <si>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</si>
  <si>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</si>
  <si>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</si>
  <si>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</si>
  <si>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</si>
  <si>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</si>
  <si>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</si>
  <si>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</si>
  <si>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</si>
  <si>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</si>
  <si>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</si>
  <si>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</si>
  <si>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</si>
  <si>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</si>
  <si>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</si>
  <si>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</si>
  <si>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</si>
  <si>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</si>
  <si>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</si>
  <si>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</si>
  <si>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</si>
  <si>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</si>
  <si>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</si>
  <si>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</si>
  <si>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</si>
  <si>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</si>
  <si>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</si>
  <si>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</si>
  <si>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</si>
  <si>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</si>
  <si>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</si>
  <si>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</si>
  <si>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</si>
  <si>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</si>
  <si>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</si>
  <si>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</si>
  <si>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</si>
  <si>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</si>
  <si>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</si>
  <si>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</si>
  <si>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</si>
  <si>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</si>
  <si>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</si>
  <si>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</si>
  <si>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</si>
  <si>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</si>
  <si>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</si>
  <si>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</si>
  <si>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</si>
  <si>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</si>
  <si>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</si>
  <si>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</si>
  <si>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</si>
  <si>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</si>
  <si>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</si>
  <si>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</si>
  <si>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</si>
  <si>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</si>
  <si>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</si>
  <si>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</si>
  <si>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</si>
  <si>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</si>
  <si>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</si>
  <si>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</si>
  <si>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</si>
  <si>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</si>
  <si>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</si>
  <si>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</si>
  <si>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</si>
  <si>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</si>
  <si>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</si>
  <si>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</si>
  <si>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</si>
  <si>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</si>
  <si>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</si>
  <si>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</si>
  <si>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</si>
  <si>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</si>
  <si>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</si>
  <si>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</si>
  <si>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</si>
  <si>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</si>
  <si>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</si>
  <si>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</si>
  <si>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</si>
  <si>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</si>
  <si>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</si>
  <si>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</si>
  <si>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</si>
  <si>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</si>
  <si>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</si>
  <si>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</si>
  <si>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</si>
  <si>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</si>
  <si>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</si>
  <si>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</si>
  <si>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</si>
  <si>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</si>
  <si>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</si>
  <si>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</si>
  <si>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</si>
  <si>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</si>
  <si>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</si>
  <si>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</si>
  <si>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</si>
  <si>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</si>
  <si>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</si>
  <si>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</si>
  <si>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</si>
  <si>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</si>
  <si>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</si>
  <si>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</si>
  <si>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</si>
  <si>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</si>
  <si>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</si>
  <si>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</si>
  <si>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</si>
  <si>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</si>
  <si>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</si>
  <si>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</si>
  <si>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</si>
  <si>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</si>
  <si>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</si>
  <si>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</si>
  <si>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</si>
  <si>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</si>
  <si>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</si>
  <si>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</si>
  <si>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</si>
  <si>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</si>
  <si>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</si>
  <si>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</si>
  <si>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</si>
  <si>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</si>
  <si>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</si>
  <si>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</si>
  <si>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</si>
  <si>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</si>
  <si>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</si>
  <si>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</si>
  <si>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</si>
  <si>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</si>
  <si>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</si>
  <si>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</si>
  <si>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</si>
  <si>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</si>
  <si>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</si>
  <si>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</si>
  <si>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</si>
  <si>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</si>
  <si>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</si>
  <si>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</si>
  <si>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</si>
  <si>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</si>
  <si>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</si>
  <si>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</si>
  <si>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</si>
  <si>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</si>
  <si>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</si>
  <si>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</si>
  <si>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</si>
  <si>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</si>
  <si>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</si>
  <si>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</si>
  <si>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</si>
  <si>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</si>
  <si>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</si>
  <si>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</si>
  <si>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</si>
  <si>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</si>
  <si>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</si>
  <si>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</si>
  <si>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</si>
  <si>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</si>
  <si>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</si>
  <si>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</si>
  <si>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</si>
  <si>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</si>
  <si>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</si>
  <si>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</si>
  <si>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</si>
  <si>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</si>
  <si>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</si>
  <si>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</si>
  <si>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</si>
  <si>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</si>
  <si>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</si>
  <si>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</si>
  <si>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</si>
  <si>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</si>
  <si>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</si>
  <si>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</si>
  <si>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</si>
  <si>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</si>
  <si>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</si>
  <si>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</si>
  <si>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</si>
  <si>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</si>
  <si>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</si>
  <si>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</si>
  <si>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</si>
  <si>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</si>
  <si>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</si>
  <si>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</si>
  <si>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</si>
  <si>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</si>
  <si>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</si>
  <si>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</si>
  <si>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</si>
  <si>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</si>
  <si>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</si>
  <si>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</si>
  <si>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</si>
  <si>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</si>
  <si>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</si>
  <si>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</si>
  <si>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</si>
  <si>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</si>
  <si>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</si>
  <si>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</si>
  <si>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</si>
  <si>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</si>
  <si>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</si>
  <si>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</si>
  <si>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</si>
  <si>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</si>
  <si>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</si>
  <si>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</si>
  <si>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</si>
  <si>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</si>
  <si>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</si>
  <si>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</si>
  <si>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</si>
  <si>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</si>
  <si>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</si>
  <si>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</si>
  <si>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</si>
  <si>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</si>
  <si>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</si>
  <si>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</si>
  <si>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</si>
  <si>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</si>
  <si>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</si>
  <si>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</si>
  <si>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</si>
  <si>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</si>
  <si>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</si>
  <si>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</si>
  <si>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</si>
  <si>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</si>
  <si>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</si>
  <si>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</si>
  <si>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</si>
  <si>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</si>
  <si>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</si>
  <si>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</si>
  <si>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</si>
  <si>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</si>
  <si>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</si>
  <si>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</si>
  <si>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</si>
  <si>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</si>
  <si>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</si>
  <si>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</si>
  <si>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</si>
  <si>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</si>
  <si>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</si>
  <si>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</si>
  <si>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</si>
  <si>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</si>
  <si>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</si>
  <si>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</si>
  <si>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</si>
  <si>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</si>
  <si>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</si>
  <si>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</si>
  <si>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</si>
  <si>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</si>
  <si>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</si>
  <si>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</si>
  <si>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</si>
  <si>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</si>
  <si>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</si>
  <si>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</si>
  <si>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</si>
  <si>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</si>
  <si>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</si>
  <si>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</si>
  <si>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</si>
  <si>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</si>
  <si>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</si>
  <si>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</si>
  <si>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</si>
  <si>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</si>
  <si>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</si>
  <si>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</si>
  <si>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</si>
  <si>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</si>
  <si>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</si>
  <si>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</si>
  <si>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</si>
  <si>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</si>
  <si>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</si>
  <si>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</si>
  <si>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</si>
  <si>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</si>
  <si>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</si>
  <si>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</si>
  <si>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</si>
  <si>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</si>
  <si>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</si>
  <si>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</si>
  <si>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</si>
  <si>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</si>
  <si>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</si>
  <si>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</si>
  <si>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</si>
  <si>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</si>
  <si>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</si>
  <si>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</si>
  <si>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</si>
  <si>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</si>
  <si>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</si>
  <si>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</si>
  <si>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</si>
  <si>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</si>
  <si>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</si>
  <si>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</si>
  <si>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</si>
  <si>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</si>
  <si>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</si>
  <si>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</si>
  <si>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</si>
  <si>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</si>
  <si>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</si>
  <si>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</si>
  <si>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</si>
  <si>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</si>
  <si>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</si>
  <si>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</si>
  <si>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</si>
  <si>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</si>
  <si>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</si>
  <si>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</si>
  <si>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</si>
  <si>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</si>
  <si>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</si>
  <si>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</si>
  <si>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</si>
  <si>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</si>
  <si>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</si>
  <si>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</si>
  <si>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</si>
  <si>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</si>
  <si>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</si>
  <si>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</si>
  <si>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</si>
  <si>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</si>
  <si>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</si>
  <si>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</si>
  <si>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</si>
  <si>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</si>
  <si>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</si>
  <si>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</si>
  <si>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</si>
  <si>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</si>
  <si>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</si>
  <si>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</si>
  <si>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</si>
  <si>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</si>
  <si>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</si>
  <si>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</si>
  <si>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</si>
  <si>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</si>
  <si>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</si>
  <si>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</si>
  <si>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</si>
  <si>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</si>
  <si>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</si>
  <si>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</si>
  <si>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</si>
  <si>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</si>
  <si>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</si>
  <si>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</si>
  <si>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</si>
  <si>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</si>
  <si>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</si>
  <si>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</si>
  <si>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</si>
  <si>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</si>
  <si>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</si>
  <si>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</si>
  <si>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</si>
  <si>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</si>
  <si>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</si>
  <si>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</si>
  <si>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</si>
  <si>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</si>
  <si>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</si>
  <si>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</si>
  <si>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</si>
  <si>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</si>
  <si>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</si>
  <si>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</si>
  <si>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</si>
  <si>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</si>
  <si>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</si>
  <si>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</si>
  <si>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</si>
  <si>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</si>
  <si>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</si>
  <si>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</si>
  <si>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</si>
  <si>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</si>
  <si>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</si>
  <si>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</si>
  <si>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</si>
  <si>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</si>
  <si>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</si>
  <si>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</si>
  <si>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</si>
  <si>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</si>
  <si>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</si>
  <si>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</si>
  <si>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</si>
  <si>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</si>
  <si>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</si>
  <si>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</si>
  <si>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</si>
  <si>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</si>
  <si>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</si>
  <si>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</si>
  <si>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</si>
  <si>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</si>
  <si>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</si>
  <si>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</si>
  <si>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</si>
  <si>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</si>
  <si>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</si>
  <si>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</si>
  <si>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</si>
  <si>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</si>
  <si>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</si>
  <si>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</si>
  <si>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</si>
  <si>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</si>
  <si>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</si>
  <si>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</si>
  <si>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</si>
  <si>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</si>
  <si>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</si>
  <si>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</si>
  <si>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</si>
  <si>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</si>
  <si>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</si>
  <si>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</si>
  <si>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</si>
  <si>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</si>
  <si>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</si>
  <si>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</si>
  <si>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</si>
  <si>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</si>
  <si>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</si>
  <si>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</si>
  <si>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</si>
  <si>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</si>
  <si>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</si>
  <si>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</si>
  <si>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</si>
  <si>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</si>
  <si>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</si>
  <si>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</si>
  <si>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</si>
  <si>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</si>
  <si>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</si>
  <si>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</si>
  <si>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</si>
  <si>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</si>
  <si>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</si>
  <si>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</si>
  <si>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</si>
  <si>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</si>
  <si>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</si>
  <si>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</si>
  <si>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</si>
  <si>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</si>
  <si>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</si>
  <si>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</si>
  <si>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</si>
  <si>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</si>
  <si>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</si>
  <si>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</si>
  <si>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</si>
  <si>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</si>
  <si>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</si>
  <si>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</si>
  <si>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</si>
  <si>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</si>
  <si>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</si>
  <si>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</si>
  <si>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</si>
  <si>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</si>
  <si>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</si>
  <si>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</si>
  <si>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</si>
  <si>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</si>
  <si>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</si>
  <si>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</si>
  <si>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</si>
  <si>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</si>
  <si>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</si>
  <si>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</si>
  <si>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</si>
  <si>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</si>
  <si>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</si>
  <si>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</si>
  <si>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</si>
  <si>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</si>
  <si>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</si>
  <si>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</si>
  <si>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</si>
  <si>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</si>
  <si>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</si>
  <si>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</si>
  <si>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</si>
  <si>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</si>
  <si>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</si>
  <si>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</si>
  <si>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</si>
  <si>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</si>
  <si>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</si>
  <si>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</si>
  <si>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</si>
  <si>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</si>
  <si>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</si>
  <si>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</si>
  <si>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</si>
  <si>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</si>
  <si>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</si>
  <si>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</si>
  <si>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</si>
  <si>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</si>
  <si>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</si>
  <si>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</si>
  <si>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</si>
  <si>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</si>
  <si>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</si>
  <si>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</si>
  <si>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</si>
  <si>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</si>
  <si>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</si>
  <si>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</si>
  <si>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</si>
  <si>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</si>
  <si>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</si>
  <si>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</si>
  <si>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</si>
  <si>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</si>
  <si>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</si>
  <si>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</si>
  <si>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</si>
  <si>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</si>
  <si>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</si>
  <si>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</si>
  <si>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</si>
  <si>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</si>
  <si>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</si>
  <si>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</si>
  <si>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</si>
  <si>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</si>
  <si>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</si>
  <si>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</si>
  <si>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</si>
  <si>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</si>
  <si>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</si>
  <si>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</si>
  <si>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</si>
  <si>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</si>
  <si>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</si>
  <si>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</si>
  <si>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</si>
  <si>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</si>
  <si>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</si>
  <si>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</si>
  <si>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</si>
  <si>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</si>
  <si>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</si>
  <si>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</si>
  <si>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</si>
  <si>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</si>
  <si>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</si>
  <si>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</si>
  <si>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</si>
  <si>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</si>
  <si>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</si>
  <si>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</si>
  <si>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</si>
  <si>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</si>
  <si>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</si>
  <si>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</si>
  <si>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</si>
  <si>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</si>
  <si>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</si>
  <si>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</si>
  <si>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</si>
  <si>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</si>
  <si>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</si>
  <si>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</si>
  <si>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</si>
  <si>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</si>
  <si>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</si>
  <si>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</si>
  <si>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</si>
  <si>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</si>
  <si>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</si>
  <si>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</si>
  <si>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</si>
  <si>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</si>
  <si>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</si>
  <si>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</si>
  <si>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</si>
  <si>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</si>
  <si>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</si>
  <si>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</si>
  <si>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</si>
  <si>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</si>
  <si>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</si>
  <si>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</si>
  <si>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</si>
  <si>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</si>
  <si>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</si>
  <si>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</si>
  <si>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</si>
  <si>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</si>
  <si>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</si>
  <si>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</si>
  <si>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</si>
  <si>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</si>
  <si>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</si>
  <si>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</si>
  <si>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</si>
  <si>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</si>
  <si>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</si>
  <si>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</si>
  <si>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</si>
  <si>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</si>
  <si>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</si>
  <si>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</si>
  <si>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</si>
  <si>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</si>
  <si>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</si>
  <si>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</si>
  <si>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</si>
  <si>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</si>
  <si>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</si>
  <si>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</si>
  <si>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</si>
  <si>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</si>
  <si>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</si>
  <si>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</si>
  <si>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</si>
  <si>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</si>
  <si>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</si>
  <si>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</si>
  <si>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</si>
  <si>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</si>
  <si>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</si>
  <si>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</si>
  <si>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</si>
  <si>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</si>
  <si>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</si>
  <si>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</si>
  <si>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</si>
  <si>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</si>
  <si>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</si>
  <si>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</si>
  <si>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</si>
  <si>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</si>
  <si>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</si>
  <si>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</si>
  <si>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</si>
  <si>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</si>
  <si>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</si>
  <si>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</si>
  <si>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</si>
  <si>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</si>
  <si>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</si>
  <si>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</si>
  <si>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</si>
  <si>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</si>
  <si>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</si>
  <si>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</si>
  <si>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</si>
  <si>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</si>
  <si>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</si>
  <si>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</si>
  <si>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</si>
  <si>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</si>
  <si>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</si>
  <si>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</si>
  <si>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</si>
  <si>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</si>
  <si>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</si>
  <si>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</si>
  <si>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</si>
  <si>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</si>
  <si>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</si>
  <si>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</si>
  <si>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</si>
  <si>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</si>
  <si>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</si>
  <si>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</si>
  <si>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</si>
  <si>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</si>
  <si>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</si>
  <si>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</si>
  <si>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</si>
  <si>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</si>
  <si>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</si>
  <si>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</si>
  <si>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</si>
  <si>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</si>
  <si>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</si>
  <si>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</si>
  <si>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</si>
  <si>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</si>
  <si>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</si>
  <si>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</si>
  <si>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</si>
  <si>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</si>
  <si>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</si>
  <si>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</si>
  <si>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</si>
  <si>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</si>
  <si>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</si>
  <si>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</si>
  <si>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</si>
  <si>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</si>
  <si>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</si>
  <si>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</si>
  <si>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</si>
  <si>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</si>
  <si>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</si>
  <si>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</si>
  <si>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</si>
  <si>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</si>
  <si>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</si>
  <si>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</si>
  <si>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</si>
  <si>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</si>
  <si>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</si>
  <si>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</si>
  <si>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</si>
  <si>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</si>
  <si>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</si>
  <si>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</si>
  <si>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</si>
  <si>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</si>
  <si>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</si>
  <si>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</si>
  <si>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</si>
  <si>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</si>
  <si>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</si>
  <si>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</si>
  <si>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</si>
  <si>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</si>
  <si>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</si>
  <si>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</si>
  <si>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</si>
  <si>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</si>
  <si>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</si>
  <si>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</si>
  <si>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</si>
  <si>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</si>
  <si>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</si>
  <si>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</si>
  <si>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</si>
  <si>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</si>
  <si>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</si>
  <si>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</si>
  <si>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</si>
  <si>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</si>
  <si>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</si>
  <si>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</si>
  <si>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</si>
  <si>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</si>
  <si>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</si>
  <si>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</si>
  <si>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</si>
  <si>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</si>
  <si>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</si>
  <si>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</si>
  <si>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</si>
  <si>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</si>
  <si>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</si>
  <si>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</si>
  <si>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</si>
  <si>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</si>
  <si>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</si>
  <si>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</si>
  <si>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</si>
  <si>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</si>
  <si>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</si>
  <si>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</si>
  <si>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</si>
  <si>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</si>
  <si>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</si>
  <si>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</si>
  <si>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</si>
  <si>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</si>
  <si>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</si>
  <si>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</si>
  <si>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</si>
  <si>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</si>
  <si>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</si>
  <si>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</si>
  <si>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</si>
  <si>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</si>
  <si>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</si>
  <si>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</si>
  <si>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</si>
  <si>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</si>
  <si>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</si>
  <si>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</si>
  <si>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</si>
  <si>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</si>
  <si>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</si>
  <si>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</si>
  <si>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</si>
  <si>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</si>
  <si>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</si>
  <si>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</si>
  <si>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</si>
  <si>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</si>
  <si>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</si>
  <si>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</si>
  <si>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</si>
  <si>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</si>
  <si>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</si>
  <si>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</si>
  <si>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</si>
  <si>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</si>
  <si>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</si>
  <si>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</si>
  <si>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</si>
  <si>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</si>
  <si>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</si>
  <si>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</si>
  <si>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</si>
  <si>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</si>
  <si>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</si>
  <si>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</si>
  <si>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</si>
  <si>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</si>
  <si>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</si>
  <si>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</si>
  <si>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</si>
  <si>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</si>
  <si>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</si>
  <si>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</si>
  <si>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</si>
  <si>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</si>
  <si>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</si>
  <si>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</si>
  <si>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</si>
  <si>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</si>
  <si>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</si>
  <si>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</si>
  <si>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</si>
  <si>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</si>
  <si>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</si>
  <si>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</si>
  <si>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</si>
  <si>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</si>
  <si>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</si>
  <si>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</si>
  <si>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</si>
  <si>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</si>
  <si>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</si>
  <si>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</si>
  <si>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</si>
  <si>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</si>
  <si>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</si>
  <si>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</si>
  <si>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</si>
  <si>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</si>
  <si>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</si>
  <si>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</si>
  <si>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</si>
  <si>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</si>
  <si>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</si>
  <si>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</si>
  <si>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</si>
  <si>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</si>
  <si>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</si>
  <si>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</si>
  <si>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</si>
  <si>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</si>
  <si>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</si>
  <si>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</si>
  <si>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</si>
  <si>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</si>
  <si>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</si>
  <si>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</si>
  <si>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</si>
  <si>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</si>
  <si>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</si>
  <si>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</si>
  <si>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</si>
  <si>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</si>
  <si>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</si>
  <si>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</si>
  <si>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</si>
  <si>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</si>
  <si>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</si>
  <si>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</si>
  <si>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</si>
  <si>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</si>
  <si>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</si>
  <si>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</si>
  <si>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</si>
  <si>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</si>
  <si>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</si>
  <si>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</si>
  <si>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</si>
  <si>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</si>
  <si>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</si>
  <si>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</si>
  <si>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</si>
  <si>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</si>
  <si>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</si>
  <si>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</si>
  <si>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</si>
  <si>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</si>
  <si>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</si>
  <si>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</si>
  <si>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</si>
  <si>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</si>
  <si>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</si>
  <si>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</si>
  <si>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</si>
  <si>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</si>
  <si>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</si>
  <si>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</si>
  <si>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</si>
  <si>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</si>
  <si>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</si>
  <si>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</si>
  <si>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</si>
  <si>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</si>
  <si>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</si>
  <si>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</si>
  <si>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</si>
  <si>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</si>
  <si>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</si>
  <si>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</si>
  <si>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</si>
  <si>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</si>
  <si>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</si>
  <si>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</si>
  <si>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</si>
  <si>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</si>
  <si>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</si>
  <si>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</si>
  <si>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</si>
  <si>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</si>
  <si>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</si>
  <si>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</si>
  <si>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</si>
  <si>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</si>
  <si>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</si>
  <si>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</si>
  <si>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</si>
  <si>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</si>
  <si>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</si>
  <si>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</si>
  <si>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</si>
  <si>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</si>
  <si>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</si>
  <si>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</si>
  <si>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</si>
  <si>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</si>
  <si>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</si>
  <si>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</si>
  <si>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</si>
  <si>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</si>
  <si>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</si>
  <si>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</si>
  <si>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</si>
  <si>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</si>
  <si>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</si>
  <si>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</si>
  <si>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</si>
  <si>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</si>
  <si>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</si>
  <si>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</si>
  <si>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</si>
  <si>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</si>
  <si>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</si>
  <si>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</si>
  <si>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</si>
  <si>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</si>
  <si>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</si>
  <si>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</si>
  <si>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</si>
  <si>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</si>
  <si>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</si>
  <si>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</si>
  <si>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</si>
  <si>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</si>
  <si>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</si>
  <si>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</si>
  <si>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</si>
  <si>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</si>
  <si>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</si>
  <si>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</si>
  <si>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</si>
  <si>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</si>
  <si>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</si>
  <si>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</si>
  <si>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</si>
  <si>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</si>
  <si>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</si>
  <si>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</si>
  <si>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</si>
  <si>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</si>
  <si>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</si>
  <si>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</si>
  <si>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</si>
  <si>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</si>
  <si>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</si>
  <si>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</si>
  <si>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</si>
  <si>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</si>
  <si>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</si>
  <si>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</si>
  <si>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</si>
  <si>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</si>
  <si>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</si>
  <si>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</si>
  <si>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</si>
  <si>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</si>
  <si>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</si>
  <si>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</si>
  <si>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</si>
  <si>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</si>
  <si>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</si>
  <si>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</si>
  <si>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</si>
  <si>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</si>
  <si>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</si>
  <si>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</si>
  <si>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</si>
  <si>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</si>
  <si>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</si>
  <si>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</si>
  <si>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</si>
  <si>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</si>
  <si>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</si>
  <si>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</si>
  <si>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</si>
  <si>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</si>
  <si>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</si>
  <si>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</si>
  <si>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</si>
  <si>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</si>
  <si>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</si>
  <si>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</si>
  <si>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</si>
  <si>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</si>
  <si>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</si>
  <si>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</si>
  <si>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</si>
  <si>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</si>
  <si>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</si>
  <si>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</si>
  <si>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</si>
  <si>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</si>
  <si>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</si>
  <si>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</si>
  <si>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</si>
  <si>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</si>
  <si>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</si>
  <si>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</si>
  <si>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</si>
  <si>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</si>
  <si>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</si>
  <si>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</si>
  <si>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</si>
  <si>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</si>
  <si>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</si>
  <si>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</si>
  <si>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</si>
  <si>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</si>
  <si>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</si>
  <si>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</si>
  <si>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</si>
  <si>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</si>
  <si>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</si>
  <si>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</si>
  <si>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</si>
  <si>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</si>
  <si>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</si>
  <si>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</si>
  <si>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</si>
  <si>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</si>
  <si>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</si>
  <si>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</si>
  <si>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</si>
  <si>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</si>
  <si>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</si>
  <si>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</si>
  <si>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</si>
  <si>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</si>
  <si>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</si>
  <si>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</si>
  <si>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</si>
  <si>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</si>
  <si>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</si>
  <si>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</si>
  <si>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</si>
  <si>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</si>
  <si>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</si>
  <si>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</si>
  <si>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</si>
  <si>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</si>
  <si>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</si>
  <si>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</si>
  <si>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</si>
  <si>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</si>
  <si>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</si>
  <si>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</si>
  <si>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</si>
  <si>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</si>
  <si>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</si>
  <si>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</si>
  <si>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</si>
  <si>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</si>
  <si>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</si>
  <si>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</si>
  <si>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</si>
  <si>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</si>
  <si>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</si>
  <si>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</si>
  <si>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</si>
  <si>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</si>
  <si>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</si>
  <si>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</si>
  <si>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</si>
  <si>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</si>
  <si>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</si>
  <si>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</si>
  <si>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</si>
  <si>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</si>
  <si>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</si>
  <si>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</si>
  <si>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</si>
  <si>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</si>
  <si>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</si>
  <si>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</si>
  <si>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</si>
  <si>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</si>
  <si>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</si>
  <si>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</si>
  <si>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</si>
  <si>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</si>
  <si>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</si>
  <si>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</si>
  <si>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</si>
  <si>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</si>
  <si>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</si>
  <si>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</si>
  <si>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</si>
  <si>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</si>
  <si>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</si>
  <si>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</si>
  <si>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</si>
  <si>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</si>
  <si>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</si>
  <si>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</si>
  <si>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</si>
  <si>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</si>
  <si>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</si>
  <si>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</si>
  <si>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</si>
  <si>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</si>
  <si>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</si>
  <si>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</si>
  <si>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</si>
  <si>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</si>
  <si>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</si>
  <si>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</si>
  <si>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</si>
  <si>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</si>
  <si>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</si>
  <si>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</si>
  <si>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</si>
  <si>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</si>
  <si>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</si>
  <si>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</si>
  <si>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</si>
  <si>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</si>
  <si>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</si>
  <si>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</si>
  <si>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</si>
  <si>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</si>
  <si>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</si>
  <si>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</si>
  <si>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</si>
  <si>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</si>
  <si>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</si>
  <si>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</si>
  <si>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</si>
  <si>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</si>
  <si>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</si>
  <si>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</si>
  <si>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</si>
  <si>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</si>
  <si>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</si>
  <si>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</si>
  <si>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</si>
  <si>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</si>
  <si>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</si>
  <si>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</si>
  <si>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</si>
  <si>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</si>
  <si>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</si>
  <si>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</si>
  <si>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</si>
  <si>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</si>
  <si>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</si>
  <si>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</si>
  <si>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</si>
  <si>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</si>
  <si>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</si>
  <si>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</si>
  <si>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</si>
  <si>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</si>
  <si>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</si>
  <si>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</si>
  <si>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</si>
  <si>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</si>
  <si>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</si>
  <si>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</si>
  <si>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</si>
  <si>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</si>
  <si>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</si>
  <si>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</si>
  <si>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</si>
  <si>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</si>
  <si>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</si>
  <si>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</si>
  <si>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</si>
  <si>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</si>
  <si>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</si>
  <si>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</si>
  <si>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</si>
  <si>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</si>
  <si>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</si>
  <si>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</si>
  <si>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</si>
  <si>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</si>
  <si>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</si>
  <si>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</si>
  <si>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</si>
  <si>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</si>
  <si>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</si>
  <si>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</si>
  <si>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</si>
  <si>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</si>
  <si>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</si>
  <si>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</si>
  <si>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</si>
  <si>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</si>
  <si>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</si>
  <si>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</si>
  <si>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</si>
  <si>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</si>
  <si>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</si>
  <si>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</si>
  <si>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</si>
  <si>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</si>
  <si>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</si>
  <si>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</si>
  <si>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</si>
  <si>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</si>
  <si>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</si>
  <si>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</si>
  <si>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</si>
  <si>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</si>
  <si>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</si>
  <si>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</si>
  <si>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</si>
  <si>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</si>
  <si>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</si>
  <si>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</si>
  <si>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</si>
  <si>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</si>
  <si>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</si>
  <si>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</si>
  <si>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</si>
  <si>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</si>
  <si>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</si>
  <si>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</si>
  <si>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</si>
  <si>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</si>
  <si>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</si>
  <si>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</si>
  <si>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</si>
  <si>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</si>
  <si>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</si>
  <si>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</si>
  <si>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</si>
  <si>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</si>
  <si>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</si>
  <si>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</si>
  <si>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</si>
  <si>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</si>
  <si>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</si>
  <si>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</si>
  <si>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</si>
  <si>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</si>
  <si>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</si>
  <si>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</si>
  <si>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</si>
  <si>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</si>
  <si>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</si>
  <si>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</si>
  <si>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</si>
  <si>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</si>
  <si>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</si>
  <si>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</si>
  <si>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</si>
  <si>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</si>
  <si>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</si>
  <si>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</si>
  <si>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</si>
  <si>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</si>
  <si>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</si>
  <si>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</si>
  <si>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</si>
  <si>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</si>
  <si>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</si>
  <si>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</si>
  <si>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</si>
  <si>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</si>
  <si>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</si>
  <si>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</si>
  <si>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</si>
  <si>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</si>
  <si>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</si>
  <si>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</si>
  <si>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</si>
  <si>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</si>
  <si>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</si>
  <si>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</si>
  <si>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</si>
  <si>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</si>
  <si>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</si>
  <si>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</si>
  <si>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</si>
  <si>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</si>
  <si>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</si>
  <si>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</si>
  <si>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</si>
  <si>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</si>
  <si>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</si>
  <si>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</si>
  <si>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</si>
  <si>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</si>
  <si>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</si>
  <si>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</si>
  <si>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</si>
  <si>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</si>
  <si>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</si>
  <si>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</si>
  <si>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</si>
  <si>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</si>
  <si>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</si>
  <si>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</si>
  <si>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</si>
  <si>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</si>
  <si>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</si>
  <si>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</si>
  <si>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</si>
  <si>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</si>
  <si>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</si>
  <si>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</si>
  <si>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</si>
  <si>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</si>
  <si>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</si>
  <si>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</si>
  <si>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</si>
  <si>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</si>
  <si>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</si>
  <si>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</si>
  <si>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</si>
  <si>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</si>
  <si>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</si>
  <si>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</si>
  <si>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</si>
  <si>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</si>
  <si>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</si>
  <si>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</si>
  <si>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</si>
  <si>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</si>
  <si>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</si>
  <si>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</si>
  <si>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</si>
  <si>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</si>
  <si>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</si>
  <si>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</si>
  <si>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</si>
  <si>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</si>
  <si>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</si>
  <si>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</si>
  <si>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</si>
  <si>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</si>
  <si>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</si>
  <si>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</si>
  <si>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</si>
  <si>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</si>
  <si>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</si>
  <si>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</si>
  <si>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</si>
  <si>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</si>
  <si>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</si>
  <si>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</si>
  <si>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</si>
  <si>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</si>
  <si>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</si>
  <si>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</si>
  <si>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</si>
  <si>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</si>
  <si>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</si>
  <si>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</si>
  <si>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</si>
  <si>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</si>
  <si>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</si>
  <si>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</si>
  <si>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</si>
  <si>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</si>
  <si>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</si>
  <si>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</si>
  <si>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</si>
  <si>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</si>
  <si>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</si>
  <si>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</si>
  <si>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</si>
  <si>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</si>
  <si>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</si>
  <si>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</si>
  <si>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</si>
  <si>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</si>
  <si>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</si>
  <si>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</si>
  <si>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</si>
  <si>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</si>
  <si>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</si>
  <si>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</si>
  <si>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</si>
  <si>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</si>
  <si>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</si>
  <si>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</si>
  <si>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</si>
  <si>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</si>
  <si>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</si>
  <si>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</si>
  <si>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</si>
  <si>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</si>
  <si>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</si>
  <si>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</si>
  <si>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</si>
  <si>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</si>
  <si>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</si>
  <si>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</si>
  <si>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</si>
  <si>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</si>
  <si>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</si>
  <si>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</si>
  <si>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</si>
  <si>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</si>
  <si>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</si>
  <si>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</si>
  <si>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</si>
  <si>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</si>
  <si>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</si>
  <si>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</si>
  <si>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</si>
  <si>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</si>
  <si>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</si>
  <si>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</si>
  <si>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</si>
  <si>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</si>
  <si>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</si>
  <si>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</si>
  <si>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</si>
  <si>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</si>
  <si>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</si>
  <si>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</si>
  <si>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</si>
  <si>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</si>
  <si>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</si>
  <si>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</si>
  <si>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</si>
  <si>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</si>
  <si>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</si>
  <si>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</si>
  <si>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</si>
  <si>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</si>
  <si>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</si>
  <si>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</si>
  <si>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</si>
  <si>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</si>
  <si>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</si>
  <si>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</si>
  <si>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</si>
  <si>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</si>
  <si>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</si>
  <si>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</si>
  <si>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</si>
  <si>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</si>
  <si>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</si>
  <si>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</si>
  <si>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</si>
  <si>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</si>
  <si>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</si>
  <si>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</si>
  <si>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</si>
  <si>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</si>
  <si>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</si>
  <si>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</si>
  <si>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</si>
  <si>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</si>
  <si>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</si>
  <si>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</si>
  <si>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</si>
  <si>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</si>
  <si>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</si>
  <si>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</si>
  <si>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</si>
  <si>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</si>
  <si>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</si>
  <si>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</si>
  <si>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</si>
  <si>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</si>
  <si>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</si>
  <si>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</si>
  <si>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</si>
  <si>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</si>
  <si>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</si>
  <si>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</si>
  <si>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</si>
  <si>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</si>
  <si>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</si>
  <si>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</si>
  <si>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</si>
  <si>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</si>
  <si>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</si>
  <si>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</si>
  <si>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</si>
  <si>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</si>
  <si>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</si>
  <si>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</si>
  <si>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</si>
  <si>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</si>
  <si>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</si>
  <si>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</si>
  <si>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</si>
  <si>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</si>
  <si>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</si>
  <si>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</si>
  <si>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</si>
  <si>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</si>
  <si>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</si>
  <si>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</si>
  <si>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</si>
  <si>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</si>
  <si>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</si>
  <si>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</si>
  <si>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</si>
  <si>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</si>
  <si>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</si>
  <si>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</si>
  <si>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</si>
  <si>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</si>
  <si>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</si>
  <si>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</si>
  <si>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</si>
  <si>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</si>
  <si>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</si>
  <si>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</si>
  <si>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</si>
  <si>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</si>
  <si>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</si>
  <si>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</si>
  <si>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</si>
  <si>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</si>
  <si>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</si>
  <si>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</si>
  <si>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</si>
  <si>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</si>
  <si>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</si>
  <si>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</si>
  <si>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</si>
  <si>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</si>
  <si>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</si>
  <si>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</si>
  <si>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</si>
  <si>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</si>
  <si>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</si>
  <si>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</si>
  <si>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</si>
  <si>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</si>
  <si>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</si>
  <si>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</si>
  <si>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</si>
  <si>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</si>
  <si>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</si>
  <si>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</si>
  <si>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</si>
  <si>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</si>
  <si>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</si>
  <si>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</si>
  <si>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</si>
  <si>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</si>
  <si>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</si>
  <si>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</si>
  <si>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</si>
  <si>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</si>
  <si>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</si>
  <si>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</si>
  <si>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</si>
  <si>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</si>
  <si>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</si>
  <si>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</si>
  <si>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</si>
  <si>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</si>
  <si>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</si>
  <si>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</si>
  <si>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</si>
  <si>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</si>
  <si>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</si>
  <si>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</si>
  <si>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</si>
  <si>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</si>
  <si>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</si>
  <si>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</si>
  <si>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</si>
  <si>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</si>
  <si>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</si>
  <si>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</si>
  <si>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</si>
  <si>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</si>
  <si>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</si>
  <si>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</si>
  <si>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</si>
  <si>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</si>
  <si>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</si>
  <si>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</si>
  <si>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</si>
  <si>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</si>
  <si>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</si>
  <si>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</si>
  <si>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</si>
  <si>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</si>
  <si>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</si>
  <si>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</si>
  <si>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</si>
  <si>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</si>
  <si>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</si>
  <si>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</si>
  <si>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</si>
  <si>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</si>
  <si>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</si>
  <si>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</si>
  <si>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</si>
  <si>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</si>
  <si>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</si>
  <si>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</si>
  <si>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</si>
  <si>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</si>
  <si>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</si>
  <si>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</si>
  <si>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</si>
  <si>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</si>
  <si>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</si>
  <si>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</si>
  <si>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</si>
  <si>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</si>
  <si>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</si>
  <si>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</si>
  <si>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</si>
  <si>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</si>
  <si>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</si>
  <si>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</si>
  <si>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</si>
  <si>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</si>
  <si>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</si>
  <si>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</si>
  <si>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</si>
  <si>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</si>
  <si>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</si>
  <si>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</si>
  <si>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</si>
  <si>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</si>
  <si>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</si>
  <si>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</si>
  <si>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</si>
  <si>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</si>
  <si>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</si>
  <si>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</si>
  <si>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</si>
  <si>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</si>
  <si>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</si>
  <si>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</si>
  <si>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</si>
  <si>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</si>
  <si>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</si>
  <si>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</si>
  <si>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</si>
  <si>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</si>
  <si>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</si>
  <si>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</si>
  <si>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</si>
  <si>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</si>
  <si>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</si>
  <si>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</si>
  <si>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</si>
  <si>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</si>
  <si>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</si>
  <si>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</si>
  <si>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</si>
  <si>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</si>
  <si>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</si>
  <si>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</si>
  <si>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</si>
  <si>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</si>
  <si>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</si>
  <si>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</si>
  <si>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</si>
  <si>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</si>
  <si>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</si>
  <si>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</si>
  <si>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</si>
  <si>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</si>
  <si>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</si>
  <si>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</si>
  <si>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</si>
  <si>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</si>
  <si>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</si>
  <si>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</si>
  <si>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</si>
  <si>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</si>
  <si>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</si>
  <si>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</si>
  <si>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</si>
  <si>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</si>
  <si>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</si>
  <si>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</si>
  <si>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</si>
  <si>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</si>
  <si>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</si>
  <si>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</si>
  <si>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</si>
  <si>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</si>
  <si>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</si>
  <si>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</si>
  <si>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</si>
  <si>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</si>
  <si>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</si>
  <si>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</si>
  <si>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</si>
  <si>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</si>
  <si>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</si>
  <si>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</si>
  <si>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</si>
  <si>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</si>
  <si>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</si>
  <si>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</si>
  <si>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</si>
  <si>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</si>
  <si>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</si>
  <si>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</si>
  <si>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</si>
  <si>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</si>
  <si>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</si>
  <si>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</si>
  <si>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</si>
  <si>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</si>
  <si>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</si>
  <si>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</si>
  <si>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</si>
  <si>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</si>
  <si>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</si>
  <si>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</si>
  <si>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</si>
  <si>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</si>
  <si>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</si>
  <si>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</si>
  <si>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</si>
  <si>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</si>
  <si>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</si>
  <si>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</si>
  <si>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</si>
  <si>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</si>
  <si>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</si>
  <si>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</si>
  <si>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</si>
  <si>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</si>
  <si>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</si>
  <si>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</si>
  <si>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</si>
  <si>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</si>
  <si>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</si>
  <si>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</si>
  <si>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</si>
  <si>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</si>
  <si>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</si>
  <si>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</si>
  <si>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</si>
  <si>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</si>
  <si>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</si>
  <si>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</si>
  <si>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</si>
  <si>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</si>
  <si>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</si>
  <si>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</si>
  <si>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</si>
  <si>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</si>
  <si>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</si>
  <si>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</si>
  <si>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</si>
  <si>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</si>
  <si>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</si>
  <si>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</si>
  <si>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</si>
  <si>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</si>
  <si>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</si>
  <si>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</si>
  <si>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</si>
  <si>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</si>
  <si>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</si>
  <si>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</si>
  <si>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</si>
  <si>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</si>
  <si>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</si>
  <si>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</si>
  <si>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</si>
  <si>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</si>
  <si>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</si>
  <si>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</si>
  <si>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</si>
  <si>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</si>
  <si>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</si>
  <si>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</si>
  <si>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</si>
  <si>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</si>
  <si>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</si>
  <si>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</si>
  <si>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</si>
  <si>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</si>
  <si>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</si>
  <si>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</si>
  <si>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</si>
  <si>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</si>
  <si>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</si>
  <si>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</si>
  <si>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</si>
  <si>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</si>
  <si>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</si>
  <si>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</si>
  <si>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</si>
  <si>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</si>
  <si>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</si>
  <si>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</si>
  <si>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</si>
  <si>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</si>
  <si>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</si>
  <si>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</si>
  <si>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</si>
  <si>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</si>
  <si>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</si>
  <si>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</si>
  <si>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</si>
  <si>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</si>
  <si>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</si>
  <si>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</si>
  <si>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</si>
  <si>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</si>
  <si>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</si>
  <si>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</si>
  <si>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</si>
  <si>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</si>
  <si>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</si>
  <si>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</si>
  <si>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</si>
  <si>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</si>
  <si>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</si>
  <si>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</si>
  <si>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</si>
  <si>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</si>
  <si>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</si>
  <si>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</si>
  <si>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</si>
  <si>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</si>
  <si>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</si>
  <si>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</si>
  <si>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</si>
  <si>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</si>
  <si>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</si>
  <si>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</si>
  <si>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</si>
  <si>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</si>
  <si>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</si>
  <si>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</si>
  <si>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</si>
  <si>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</si>
  <si>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</si>
  <si>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</si>
  <si>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</si>
  <si>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</si>
  <si>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</si>
  <si>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</si>
  <si>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</si>
  <si>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</si>
  <si>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</si>
  <si>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</si>
  <si>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</si>
  <si>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</si>
  <si>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</si>
  <si>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</si>
  <si>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</si>
  <si>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</si>
  <si>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</si>
  <si>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</si>
  <si>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</si>
  <si>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</si>
  <si>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</si>
  <si>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</si>
  <si>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</si>
  <si>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</si>
  <si>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</si>
  <si>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</si>
  <si>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</si>
  <si>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</si>
  <si>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</si>
  <si>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</si>
  <si>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</si>
  <si>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</si>
  <si>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</si>
  <si>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</si>
  <si>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</si>
  <si>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</si>
  <si>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</si>
  <si>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</si>
  <si>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</si>
  <si>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</si>
  <si>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</si>
  <si>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</si>
  <si>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</si>
  <si>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</si>
  <si>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</si>
  <si>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</si>
  <si>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</si>
  <si>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</si>
  <si>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</si>
  <si>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</si>
  <si>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</si>
  <si>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</si>
  <si>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</si>
  <si>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</si>
  <si>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</si>
  <si>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</si>
  <si>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</si>
  <si>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</si>
  <si>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</si>
  <si>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</si>
  <si>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</si>
  <si>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</si>
  <si>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</si>
  <si>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</si>
  <si>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</si>
  <si>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</si>
  <si>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</si>
  <si>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</si>
  <si>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</si>
  <si>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</si>
  <si>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</si>
  <si>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</si>
  <si>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</si>
  <si>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</si>
  <si>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</si>
  <si>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</si>
  <si>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</si>
  <si>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</si>
  <si>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</si>
  <si>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</si>
  <si>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</si>
  <si>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</si>
  <si>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</si>
  <si>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</si>
  <si>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</si>
  <si>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</si>
  <si>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</si>
  <si>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</si>
  <si>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</si>
  <si>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</si>
  <si>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</si>
  <si>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</si>
  <si>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</si>
  <si>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</si>
  <si>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</si>
  <si>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</si>
  <si>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</si>
  <si>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</si>
  <si>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</si>
  <si>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</si>
  <si>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</si>
  <si>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</si>
  <si>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</si>
  <si>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</si>
  <si>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</si>
  <si>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</si>
  <si>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</si>
  <si>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</si>
  <si>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</si>
  <si>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</si>
  <si>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</si>
  <si>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</si>
  <si>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</si>
  <si>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</si>
  <si>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</si>
  <si>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</si>
  <si>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</si>
  <si>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</si>
  <si>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</si>
  <si>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</si>
  <si>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</si>
  <si>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</si>
  <si>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</si>
  <si>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</si>
  <si>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</si>
  <si>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</si>
  <si>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</si>
  <si>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</si>
  <si>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</si>
  <si>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</si>
  <si>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</si>
  <si>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</si>
  <si>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</si>
  <si>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</si>
  <si>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</si>
  <si>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</si>
  <si>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</si>
  <si>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</si>
  <si>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</si>
  <si>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</si>
  <si>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</si>
  <si>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</si>
  <si>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</si>
  <si>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</si>
  <si>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</si>
  <si>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</si>
  <si>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</si>
  <si>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</si>
  <si>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</si>
  <si>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</si>
  <si>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</si>
  <si>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</si>
  <si>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</si>
  <si>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</si>
  <si>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</si>
  <si>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</si>
  <si>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</si>
  <si>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</si>
  <si>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</si>
  <si>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</si>
  <si>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</si>
  <si>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</si>
  <si>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</si>
  <si>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</si>
  <si>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</si>
  <si>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</si>
  <si>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</si>
  <si>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</si>
  <si>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</si>
  <si>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</si>
  <si>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</si>
  <si>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</si>
  <si>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</si>
  <si>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</si>
  <si>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</si>
  <si>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</si>
  <si>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</si>
  <si>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</si>
  <si>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</si>
  <si>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</si>
  <si>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</si>
  <si>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</si>
  <si>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</si>
  <si>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</si>
  <si>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</si>
  <si>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</si>
  <si>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</si>
  <si>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</si>
  <si>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</si>
  <si>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</si>
  <si>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</si>
  <si>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</si>
  <si>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</si>
  <si>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</si>
  <si>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</si>
  <si>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</si>
  <si>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</si>
  <si>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</si>
  <si>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</si>
  <si>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</si>
  <si>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</si>
  <si>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</si>
  <si>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</si>
  <si>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</si>
  <si>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</si>
  <si>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</si>
  <si>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</si>
  <si>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</si>
  <si>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</si>
  <si>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</si>
  <si>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</si>
  <si>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</si>
  <si>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</si>
  <si>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</si>
  <si>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</si>
  <si>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</si>
  <si>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</si>
  <si>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</si>
  <si>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</si>
  <si>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</si>
  <si>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</si>
  <si>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</si>
  <si>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</si>
  <si>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</si>
  <si>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</si>
  <si>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</si>
  <si>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</si>
  <si>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</si>
  <si>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</si>
  <si>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</si>
  <si>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</si>
  <si>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</si>
  <si>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</si>
  <si>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</si>
  <si>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</si>
  <si>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</si>
  <si>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</si>
  <si>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</si>
  <si>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</si>
  <si>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</si>
  <si>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</si>
  <si>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</si>
  <si>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</si>
  <si>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</si>
  <si>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</si>
  <si>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</si>
  <si>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</si>
  <si>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</si>
  <si>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</si>
  <si>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</si>
  <si>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</si>
  <si>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</si>
  <si>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</si>
  <si>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</si>
  <si>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</si>
  <si>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</si>
  <si>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</si>
  <si>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</si>
  <si>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</si>
  <si>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</si>
  <si>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</si>
  <si>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</si>
  <si>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</si>
  <si>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</si>
  <si>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</si>
  <si>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</si>
  <si>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</si>
  <si>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</si>
  <si>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</si>
  <si>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</si>
  <si>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</si>
  <si>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</si>
  <si>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</si>
  <si>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</si>
  <si>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</si>
  <si>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</si>
  <si>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</si>
  <si>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</si>
  <si>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</si>
  <si>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</si>
  <si>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</si>
  <si>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</si>
  <si>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</si>
  <si>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</si>
  <si>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</si>
  <si>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</si>
  <si>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</si>
  <si>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</si>
  <si>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</si>
  <si>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</si>
  <si>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</si>
  <si>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</si>
  <si>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</si>
  <si>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</si>
  <si>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</si>
  <si>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</si>
  <si>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</si>
  <si>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</si>
  <si>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</si>
  <si>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</si>
  <si>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</si>
  <si>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</si>
  <si>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</si>
  <si>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</si>
  <si>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</si>
  <si>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</si>
  <si>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</si>
  <si>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</si>
  <si>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</si>
  <si>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</si>
  <si>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</si>
  <si>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</si>
  <si>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</si>
  <si>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</si>
  <si>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</si>
  <si>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</si>
  <si>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</si>
  <si>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</si>
  <si>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</si>
  <si>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</si>
  <si>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</si>
  <si>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</si>
  <si>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</si>
  <si>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</si>
  <si>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</si>
  <si>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</si>
  <si>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</si>
  <si>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</si>
  <si>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</si>
  <si>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</si>
  <si>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</si>
  <si>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</si>
  <si>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</si>
  <si>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</si>
  <si>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</si>
  <si>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</si>
  <si>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</si>
  <si>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</si>
  <si>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</si>
  <si>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</si>
  <si>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</si>
  <si>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</si>
  <si>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</si>
  <si>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</si>
  <si>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</si>
  <si>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</si>
  <si>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</si>
  <si>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</si>
  <si>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</si>
  <si>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</si>
  <si>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</si>
  <si>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</si>
  <si>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</si>
  <si>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</si>
  <si>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</si>
  <si>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</si>
  <si>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</si>
  <si>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</si>
  <si>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</si>
  <si>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</si>
  <si>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</si>
  <si>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</si>
  <si>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</si>
  <si>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</si>
  <si>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</si>
  <si>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</si>
  <si>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</si>
  <si>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</si>
  <si>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</si>
  <si>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</si>
  <si>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</si>
  <si>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</si>
  <si>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</si>
  <si>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</si>
  <si>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</si>
  <si>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</si>
  <si>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</si>
  <si>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</si>
  <si>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</si>
  <si>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</si>
  <si>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</si>
  <si>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</si>
  <si>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</si>
  <si>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</si>
  <si>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</si>
  <si>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</si>
  <si>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</si>
  <si>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</si>
  <si>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</si>
  <si>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</si>
  <si>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</si>
  <si>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</si>
  <si>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</si>
  <si>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</si>
  <si>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</si>
  <si>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</si>
  <si>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</si>
  <si>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</si>
  <si>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</si>
  <si>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</si>
  <si>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</si>
  <si>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</si>
  <si>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</si>
  <si>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</si>
  <si>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</si>
  <si>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</si>
  <si>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</si>
  <si>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</si>
  <si>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</si>
  <si>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</si>
  <si>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</si>
  <si>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</si>
  <si>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</si>
  <si>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</si>
  <si>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</si>
  <si>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</si>
  <si>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</si>
  <si>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</si>
  <si>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</si>
  <si>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</si>
  <si>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</si>
  <si>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</si>
  <si>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</si>
  <si>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</si>
  <si>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</si>
  <si>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</si>
  <si>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</si>
  <si>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</si>
  <si>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</si>
  <si>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</si>
  <si>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</si>
  <si>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</si>
  <si>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</si>
  <si>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</si>
  <si>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</si>
  <si>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</si>
  <si>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</si>
  <si>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</si>
  <si>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</si>
  <si>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</si>
  <si>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</si>
  <si>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</si>
  <si>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</si>
  <si>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</si>
  <si>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</si>
  <si>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</si>
  <si>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</si>
  <si>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</si>
  <si>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</si>
  <si>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</si>
  <si>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</si>
  <si>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</si>
  <si>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</si>
  <si>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</si>
  <si>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</si>
  <si>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</si>
  <si>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</si>
  <si>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</si>
  <si>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</si>
  <si>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</si>
  <si>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</si>
  <si>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</si>
  <si>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</si>
  <si>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</si>
  <si>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</si>
  <si>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</si>
  <si>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</si>
  <si>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</si>
  <si>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</si>
  <si>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</si>
  <si>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</si>
  <si>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</si>
  <si>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</si>
  <si>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</si>
  <si>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</si>
  <si>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</si>
  <si>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</si>
  <si>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</si>
  <si>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</si>
  <si>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</si>
  <si>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</si>
  <si>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</si>
  <si>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</si>
  <si>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</si>
  <si>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</si>
  <si>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</si>
  <si>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</si>
  <si>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</si>
  <si>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</si>
  <si>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</si>
  <si>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</si>
  <si>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</si>
  <si>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</si>
  <si>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</si>
  <si>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</si>
  <si>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</si>
  <si>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</si>
  <si>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</si>
  <si>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</si>
  <si>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</si>
  <si>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</si>
  <si>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</si>
  <si>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</si>
  <si>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</si>
  <si>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</si>
  <si>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</si>
  <si>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</si>
  <si>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</si>
  <si>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</si>
  <si>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</si>
  <si>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</si>
  <si>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</si>
  <si>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</si>
  <si>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</si>
  <si>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</si>
  <si>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</si>
  <si>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</si>
  <si>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</si>
  <si>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</si>
  <si>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</si>
  <si>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</si>
  <si>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</si>
  <si>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</si>
  <si>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</si>
  <si>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</si>
  <si>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</si>
  <si>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</si>
  <si>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</si>
  <si>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</si>
  <si>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</si>
  <si>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</si>
  <si>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</si>
  <si>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</si>
  <si>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</si>
  <si>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</si>
  <si>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</si>
  <si>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</si>
  <si>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</si>
  <si>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</si>
  <si>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</si>
  <si>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</si>
  <si>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</si>
  <si>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</si>
  <si>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</si>
  <si>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</si>
  <si>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</si>
  <si>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</si>
  <si>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</si>
  <si>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</si>
  <si>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</si>
  <si>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</si>
  <si>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</si>
  <si>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</si>
  <si>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</si>
  <si>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</si>
  <si>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</si>
  <si>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</si>
  <si>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</si>
  <si>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</si>
  <si>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</si>
  <si>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</si>
  <si>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</si>
  <si>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</si>
  <si>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</si>
  <si>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</si>
  <si>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</si>
  <si>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</si>
  <si>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</si>
  <si>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</si>
  <si>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</si>
  <si>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</si>
  <si>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</si>
  <si>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</si>
  <si>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</si>
  <si>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</si>
  <si>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</si>
  <si>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</si>
  <si>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</si>
  <si>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</si>
  <si>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</si>
  <si>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</si>
  <si>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</si>
  <si>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</si>
  <si>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</si>
  <si>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</si>
  <si>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</si>
  <si>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</si>
  <si>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</si>
  <si>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</si>
  <si>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</si>
  <si>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</si>
  <si>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</si>
  <si>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</si>
  <si>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</si>
  <si>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</si>
  <si>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</si>
  <si>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</si>
  <si>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</si>
  <si>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</si>
  <si>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</si>
  <si>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</si>
  <si>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</si>
  <si>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</si>
  <si>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</si>
  <si>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</si>
  <si>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</si>
  <si>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</si>
  <si>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</si>
  <si>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</si>
  <si>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</si>
  <si>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</si>
  <si>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</si>
  <si>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</si>
  <si>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</si>
  <si>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</si>
  <si>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</si>
  <si>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</si>
  <si>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</si>
  <si>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</si>
  <si>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</si>
  <si>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</si>
  <si>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</si>
  <si>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</si>
  <si>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</si>
  <si>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</si>
  <si>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</si>
  <si>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</si>
  <si>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</si>
  <si>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</si>
  <si>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</si>
  <si>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</si>
  <si>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</si>
  <si>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</si>
  <si>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</si>
  <si>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</si>
  <si>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</si>
  <si>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</si>
  <si>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</si>
  <si>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</si>
  <si>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</si>
  <si>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</si>
  <si>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</si>
  <si>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</si>
  <si>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</si>
  <si>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</si>
  <si>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</si>
  <si>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</si>
  <si>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</si>
  <si>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</si>
  <si>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</si>
  <si>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</si>
  <si>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</si>
  <si>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</si>
  <si>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</si>
  <si>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</si>
  <si>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</si>
  <si>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</si>
  <si>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</si>
  <si>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</si>
  <si>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</si>
  <si>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</si>
  <si>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</si>
  <si>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</si>
  <si>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</si>
  <si>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</si>
  <si>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</si>
  <si>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</si>
  <si>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</si>
  <si>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</si>
  <si>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</si>
  <si>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</si>
  <si>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</si>
  <si>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</si>
  <si>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</si>
  <si>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</si>
  <si>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</si>
  <si>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</si>
  <si>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</si>
  <si>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</si>
  <si>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</si>
  <si>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</si>
  <si>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</si>
  <si>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</si>
  <si>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</si>
  <si>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</si>
  <si>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</si>
  <si>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</si>
  <si>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</si>
  <si>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</si>
  <si>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</si>
  <si>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</si>
  <si>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</si>
  <si>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</si>
  <si>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</si>
  <si>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</si>
  <si>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</si>
  <si>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</si>
  <si>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</si>
  <si>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</si>
  <si>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</si>
  <si>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</si>
  <si>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</si>
  <si>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</si>
  <si>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</si>
  <si>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</si>
  <si>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</si>
  <si>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</si>
  <si>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</si>
  <si>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</si>
  <si>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</si>
  <si>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</si>
  <si>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</si>
  <si>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</si>
  <si>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</si>
  <si>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</si>
  <si>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</si>
  <si>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</si>
  <si>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</si>
  <si>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</si>
  <si>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</si>
  <si>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</si>
  <si>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</si>
  <si>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</si>
  <si>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</si>
  <si>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</si>
  <si>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</si>
  <si>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</si>
  <si>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</si>
  <si>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</si>
  <si>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</si>
  <si>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</si>
  <si>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</si>
  <si>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</si>
  <si>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</si>
  <si>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</si>
  <si>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</si>
  <si>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</si>
  <si>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</si>
  <si>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</si>
  <si>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</si>
  <si>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</si>
  <si>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</si>
  <si>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</si>
  <si>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</si>
  <si>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</si>
  <si>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</si>
  <si>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</si>
  <si>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</si>
  <si>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</si>
  <si>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</si>
  <si>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</si>
  <si>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</si>
  <si>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</si>
  <si>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</si>
  <si>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</si>
  <si>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</si>
  <si>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</si>
  <si>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</si>
  <si>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</si>
  <si>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</si>
  <si>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</si>
  <si>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</si>
  <si>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</si>
  <si>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</si>
  <si>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</si>
  <si>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</si>
  <si>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</si>
  <si>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</si>
  <si>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</si>
  <si>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</si>
  <si>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</si>
  <si>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</si>
  <si>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</si>
  <si>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</si>
  <si>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</si>
  <si>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</si>
  <si>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</si>
  <si>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</si>
  <si>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</si>
  <si>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</si>
  <si>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</si>
  <si>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</si>
  <si>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</si>
  <si>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</si>
  <si>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</si>
  <si>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</si>
  <si>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</si>
  <si>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</si>
  <si>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</si>
  <si>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</si>
  <si>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</si>
  <si>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</si>
  <si>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</si>
  <si>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</si>
  <si>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</si>
  <si>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</si>
  <si>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</si>
  <si>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</si>
  <si>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</si>
  <si>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</si>
  <si>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</si>
  <si>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</si>
  <si>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</si>
  <si>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</si>
  <si>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</si>
  <si>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</si>
  <si>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</si>
  <si>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</si>
  <si>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</si>
  <si>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</si>
  <si>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</si>
  <si>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</si>
  <si>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</si>
  <si>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</si>
  <si>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</si>
  <si>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</si>
  <si>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</si>
  <si>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</si>
  <si>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</si>
  <si>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</si>
  <si>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</si>
  <si>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</si>
  <si>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</si>
  <si>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</si>
  <si>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</si>
  <si>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</si>
  <si>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</si>
  <si>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</si>
  <si>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</si>
  <si>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</si>
  <si>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</si>
  <si>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</si>
  <si>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</si>
  <si>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</si>
  <si>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</si>
  <si>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</si>
  <si>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</si>
  <si>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</si>
  <si>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</si>
  <si>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</si>
  <si>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</si>
  <si>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</si>
  <si>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</si>
  <si>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</si>
  <si>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</si>
  <si>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</si>
  <si>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</si>
  <si>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</si>
  <si>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</si>
  <si>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</si>
  <si>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</si>
  <si>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</si>
  <si>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</si>
  <si>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</si>
  <si>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</si>
  <si>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</si>
  <si>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</si>
  <si>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</si>
  <si>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</si>
  <si>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</si>
  <si>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</si>
  <si>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</si>
  <si>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</si>
  <si>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</si>
  <si>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</si>
  <si>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</si>
  <si>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</si>
  <si>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</si>
  <si>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</si>
  <si>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</si>
  <si>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</si>
  <si>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</si>
  <si>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</si>
  <si>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</si>
  <si>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</si>
  <si>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</si>
  <si>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</si>
  <si>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</si>
  <si>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</si>
  <si>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</si>
  <si>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</si>
  <si>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</si>
  <si>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</si>
  <si>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</si>
  <si>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</si>
  <si>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</si>
  <si>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</si>
  <si>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</si>
  <si>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</si>
  <si>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</si>
  <si>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</si>
  <si>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</si>
  <si>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</si>
  <si>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</si>
  <si>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</si>
  <si>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</si>
  <si>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</si>
  <si>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</si>
  <si>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</si>
  <si>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</si>
  <si>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</si>
  <si>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</si>
  <si>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</si>
  <si>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</si>
  <si>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</si>
  <si>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</si>
  <si>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</si>
  <si>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</si>
  <si>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</si>
  <si>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</si>
  <si>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</si>
  <si>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</si>
  <si>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</si>
  <si>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</si>
  <si>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</si>
  <si>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</si>
  <si>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</si>
  <si>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</si>
  <si>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</si>
  <si>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</si>
  <si>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</si>
  <si>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</si>
  <si>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</si>
  <si>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</si>
  <si>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</si>
  <si>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</si>
  <si>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</si>
  <si>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</si>
  <si>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</si>
  <si>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</si>
  <si>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</si>
  <si>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</si>
  <si>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</si>
  <si>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</si>
  <si>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</si>
  <si>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</si>
  <si>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</si>
  <si>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</si>
  <si>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</si>
  <si>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</si>
  <si>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</si>
  <si>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</si>
  <si>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</si>
  <si>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</si>
  <si>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</si>
  <si>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</si>
  <si>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</si>
  <si>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</si>
  <si>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</si>
  <si>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</si>
  <si>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</si>
  <si>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</si>
  <si>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</si>
  <si>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</si>
  <si>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</si>
  <si>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</si>
  <si>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</si>
  <si>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</si>
  <si>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</si>
  <si>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</si>
  <si>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</si>
  <si>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</si>
  <si>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</si>
  <si>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</si>
  <si>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</si>
  <si>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</si>
  <si>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</si>
  <si>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</si>
  <si>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</si>
  <si>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</si>
  <si>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</si>
  <si>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</si>
  <si>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</si>
  <si>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</si>
  <si>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</si>
  <si>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</si>
  <si>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</si>
  <si>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</si>
  <si>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</si>
  <si>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</si>
  <si>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</si>
  <si>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</si>
  <si>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</si>
  <si>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</si>
  <si>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</si>
  <si>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</si>
  <si>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</si>
  <si>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</si>
  <si>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</si>
  <si>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</si>
  <si>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</si>
  <si>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</si>
  <si>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</si>
  <si>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</si>
  <si>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</si>
  <si>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</si>
  <si>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</si>
  <si>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</si>
  <si>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</si>
  <si>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</si>
  <si>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</si>
  <si>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</si>
  <si>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</si>
  <si>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</si>
  <si>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</si>
  <si>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</si>
  <si>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</si>
  <si>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</si>
  <si>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</si>
  <si>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</si>
  <si>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</si>
  <si>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</si>
  <si>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</si>
  <si>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</si>
  <si>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</si>
  <si>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</si>
  <si>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</si>
  <si>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</si>
  <si>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</si>
  <si>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</si>
  <si>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</si>
  <si>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</si>
  <si>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</si>
  <si>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</si>
  <si>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</si>
  <si>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</si>
  <si>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</si>
  <si>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</si>
  <si>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</si>
  <si>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</si>
  <si>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</si>
  <si>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</si>
  <si>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</si>
  <si>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</si>
  <si>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</si>
  <si>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</si>
  <si>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</si>
  <si>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</si>
  <si>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</si>
  <si>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</si>
  <si>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</si>
  <si>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</si>
  <si>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</si>
  <si>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</si>
  <si>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</si>
  <si>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</si>
  <si>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</si>
  <si>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</si>
  <si>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</si>
  <si>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</si>
  <si>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</si>
  <si>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</si>
  <si>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</si>
  <si>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</si>
  <si>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</si>
  <si>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</si>
  <si>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</si>
  <si>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</si>
  <si>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</si>
  <si>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</si>
  <si>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</si>
  <si>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</si>
  <si>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</si>
  <si>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</si>
  <si>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</si>
  <si>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</si>
  <si>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</si>
  <si>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</si>
  <si>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</si>
  <si>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</si>
  <si>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</si>
  <si>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</si>
  <si>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</si>
  <si>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</si>
  <si>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</si>
  <si>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</si>
  <si>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</si>
  <si>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</si>
  <si>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</si>
  <si>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</si>
  <si>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</si>
  <si>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</si>
  <si>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</si>
  <si>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</si>
  <si>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</si>
  <si>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</si>
  <si>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</si>
  <si>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</si>
  <si>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</si>
  <si>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</si>
  <si>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</si>
  <si>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</si>
  <si>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</si>
  <si>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</si>
  <si>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</si>
  <si>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</si>
  <si>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</si>
  <si>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</si>
  <si>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</si>
  <si>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</si>
  <si>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</si>
  <si>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</si>
  <si>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</si>
  <si>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</si>
  <si>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</si>
  <si>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</si>
  <si>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</si>
  <si>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</si>
  <si>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</si>
  <si>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</si>
  <si>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</si>
  <si>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</si>
  <si>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</si>
  <si>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</si>
  <si>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</si>
  <si>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</si>
  <si>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</si>
  <si>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</si>
  <si>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</si>
  <si>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</si>
  <si>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</si>
  <si>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</si>
  <si>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</si>
  <si>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</si>
  <si>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</si>
  <si>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</si>
  <si>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</si>
  <si>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</si>
  <si>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</si>
  <si>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</si>
  <si>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</si>
  <si>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</si>
  <si>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</si>
  <si>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</si>
  <si>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</si>
  <si>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</si>
  <si>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</si>
  <si>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</si>
  <si>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</si>
  <si>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</si>
  <si>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</si>
  <si>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</si>
  <si>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</si>
  <si>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</si>
  <si>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</si>
  <si>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</si>
  <si>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</si>
  <si>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</si>
  <si>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</si>
  <si>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</si>
  <si>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</si>
  <si>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</si>
  <si>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</si>
  <si>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</si>
  <si>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</si>
  <si>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</si>
  <si>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</si>
  <si>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</si>
  <si>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</si>
  <si>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</si>
  <si>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</si>
  <si>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</si>
  <si>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</si>
  <si>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</si>
  <si>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</si>
  <si>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</si>
  <si>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</si>
  <si>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</si>
  <si>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</si>
  <si>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</si>
  <si>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</si>
  <si>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</si>
  <si>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</si>
  <si>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</si>
  <si>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</si>
  <si>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</si>
  <si>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</si>
  <si>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</si>
  <si>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</si>
  <si>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</si>
  <si>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</si>
  <si>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</si>
  <si>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</si>
  <si>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</si>
  <si>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</si>
  <si>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</si>
  <si>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</si>
  <si>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</si>
  <si>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</si>
  <si>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</si>
  <si>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</si>
  <si>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</si>
  <si>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</si>
  <si>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</si>
  <si>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</si>
  <si>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</si>
  <si>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</si>
  <si>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</si>
  <si>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</si>
  <si>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</si>
  <si>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</si>
  <si>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</si>
  <si>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</si>
  <si>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</si>
  <si>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</si>
  <si>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</si>
  <si>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</si>
  <si>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</si>
  <si>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</si>
  <si>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</si>
  <si>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</si>
  <si>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</si>
  <si>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</si>
  <si>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</si>
  <si>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</si>
  <si>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</si>
  <si>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</si>
  <si>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</si>
  <si>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</si>
  <si>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</si>
  <si>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</si>
  <si>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</si>
  <si>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</si>
  <si>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</si>
  <si>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</si>
  <si>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</si>
  <si>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</si>
  <si>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</si>
  <si>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</si>
  <si>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</si>
  <si>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</si>
  <si>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</si>
  <si>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</si>
  <si>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</si>
  <si>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</si>
  <si>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</si>
  <si>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</si>
  <si>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</si>
  <si>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</si>
  <si>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</si>
  <si>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</si>
  <si>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</si>
  <si>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</si>
  <si>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</si>
  <si>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</si>
  <si>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</si>
  <si>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</si>
  <si>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</si>
  <si>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</si>
  <si>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</si>
  <si>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</si>
  <si>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</si>
  <si>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</si>
  <si>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</si>
  <si>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</si>
  <si>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</si>
  <si>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</si>
  <si>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</si>
  <si>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</si>
  <si>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</si>
  <si>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</si>
  <si>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</si>
  <si>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</si>
  <si>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</si>
  <si>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</si>
  <si>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</si>
  <si>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</si>
  <si>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</si>
  <si>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</si>
  <si>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</si>
  <si>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</si>
  <si>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</si>
  <si>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</si>
  <si>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</si>
  <si>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</si>
  <si>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</si>
  <si>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</si>
  <si>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</si>
  <si>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</si>
  <si>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</si>
  <si>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</si>
  <si>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</si>
  <si>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</si>
  <si>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</si>
  <si>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</si>
  <si>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</si>
  <si>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</si>
  <si>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</si>
  <si>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</si>
  <si>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</si>
  <si>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</si>
  <si>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</si>
  <si>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</si>
  <si>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</si>
  <si>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</si>
  <si>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</si>
  <si>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</si>
  <si>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</si>
  <si>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</si>
  <si>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</si>
  <si>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</si>
  <si>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</si>
  <si>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</si>
  <si>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</si>
  <si>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</si>
  <si>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</si>
  <si>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</si>
  <si>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</si>
  <si>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</si>
  <si>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</si>
  <si>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</si>
  <si>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</si>
  <si>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</si>
  <si>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</si>
  <si>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</si>
  <si>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</si>
  <si>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</si>
  <si>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</si>
  <si>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</si>
  <si>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</si>
  <si>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</si>
  <si>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</si>
  <si>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</si>
  <si>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</si>
  <si>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</si>
  <si>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</si>
  <si>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</si>
  <si>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</si>
  <si>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</si>
  <si>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</si>
  <si>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</si>
  <si>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</si>
  <si>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</si>
  <si>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</si>
  <si>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</si>
  <si>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</si>
  <si>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</si>
  <si>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</si>
  <si>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</si>
  <si>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</si>
  <si>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</si>
  <si>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</si>
  <si>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</si>
  <si>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</si>
  <si>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</si>
  <si>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</si>
  <si>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</si>
  <si>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</si>
  <si>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</si>
  <si>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</si>
  <si>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</si>
  <si>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</si>
  <si>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</si>
  <si>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</si>
  <si>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</si>
  <si>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</si>
  <si>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</si>
  <si>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</si>
  <si>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</si>
  <si>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</si>
  <si>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</si>
  <si>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</si>
  <si>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</si>
  <si>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</si>
  <si>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</si>
  <si>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</si>
  <si>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</si>
  <si>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</si>
  <si>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</si>
  <si>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</si>
  <si>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</si>
  <si>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</si>
  <si>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</si>
  <si>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</si>
  <si>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</si>
  <si>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</si>
  <si>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</si>
  <si>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</si>
  <si>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</si>
  <si>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</si>
  <si>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</si>
  <si>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</si>
  <si>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</si>
  <si>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</si>
  <si>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</si>
  <si>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</si>
  <si>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</si>
  <si>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</si>
  <si>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</si>
  <si>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</si>
  <si>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</si>
  <si>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</si>
  <si>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</si>
  <si>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</si>
  <si>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</si>
  <si>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</si>
  <si>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</si>
  <si>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</si>
  <si>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</si>
  <si>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</si>
  <si>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</si>
  <si>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</si>
  <si>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</si>
  <si>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</si>
  <si>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</si>
  <si>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</si>
  <si>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</si>
  <si>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</si>
  <si>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</si>
  <si>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</si>
  <si>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</si>
  <si>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</si>
  <si>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</si>
  <si>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</si>
  <si>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</si>
  <si>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</si>
  <si>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</si>
  <si>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</si>
  <si>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</si>
  <si>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</si>
  <si>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</si>
  <si>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</si>
  <si>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</si>
  <si>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</si>
  <si>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</si>
  <si>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</si>
  <si>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</si>
  <si>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</si>
  <si>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</si>
  <si>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</si>
  <si>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</si>
  <si>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</si>
  <si>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</si>
  <si>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</si>
  <si>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</si>
  <si>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</si>
  <si>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</si>
  <si>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</si>
  <si>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</si>
  <si>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</si>
  <si>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</si>
  <si>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</si>
  <si>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</si>
  <si>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</si>
  <si>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</si>
  <si>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</si>
  <si>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</si>
  <si>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</si>
  <si>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</si>
  <si>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</si>
  <si>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</si>
  <si>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</si>
  <si>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</si>
  <si>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</si>
  <si>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</si>
  <si>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</si>
  <si>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</si>
  <si>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</si>
  <si>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</si>
  <si>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</si>
  <si>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</si>
  <si>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</si>
  <si>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</si>
  <si>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</si>
  <si>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</si>
  <si>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</si>
  <si>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</si>
  <si>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</si>
  <si>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</si>
  <si>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</si>
  <si>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</si>
  <si>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</si>
  <si>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</si>
  <si>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</si>
  <si>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</si>
  <si>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</si>
  <si>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</si>
  <si>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</si>
  <si>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</si>
  <si>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</si>
  <si>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</si>
  <si>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</si>
  <si>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</si>
  <si>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</si>
  <si>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</si>
  <si>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</si>
  <si>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</si>
  <si>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</si>
  <si>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</si>
  <si>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</si>
  <si>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</si>
  <si>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</si>
  <si>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</si>
  <si>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</si>
  <si>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</si>
  <si>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</si>
  <si>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</si>
  <si>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</si>
  <si>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</si>
  <si>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</si>
  <si>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</si>
  <si>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</si>
  <si>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</si>
  <si>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</si>
  <si>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</si>
  <si>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</si>
  <si>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</si>
  <si>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</si>
  <si>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</si>
  <si>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</si>
  <si>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</si>
  <si>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</si>
  <si>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</si>
  <si>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</si>
  <si>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</si>
  <si>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</si>
  <si>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</si>
  <si>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</si>
  <si>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</si>
  <si>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</si>
  <si>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</si>
  <si>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</si>
  <si>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</si>
  <si>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</si>
  <si>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</si>
  <si>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</si>
  <si>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</si>
  <si>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</si>
  <si>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</si>
  <si>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</si>
  <si>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</si>
  <si>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</si>
  <si>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</si>
  <si>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</si>
  <si>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</si>
  <si>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</si>
  <si>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</si>
  <si>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</si>
  <si>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</si>
  <si>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</si>
  <si>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</si>
  <si>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</si>
  <si>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</si>
  <si>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</si>
  <si>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</si>
  <si>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</si>
  <si>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</si>
  <si>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</si>
  <si>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</si>
  <si>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</si>
  <si>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</si>
  <si>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</si>
  <si>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</si>
  <si>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</si>
  <si>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</si>
  <si>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</si>
  <si>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</si>
  <si>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</si>
  <si>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</si>
  <si>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</si>
  <si>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</si>
  <si>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</si>
  <si>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</si>
  <si>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</si>
  <si>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</si>
  <si>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</si>
  <si>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</si>
  <si>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</si>
  <si>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</si>
  <si>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</si>
  <si>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</si>
  <si>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</si>
  <si>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</si>
  <si>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</si>
  <si>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</si>
  <si>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</si>
  <si>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</si>
  <si>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</si>
  <si>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</si>
  <si>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</si>
  <si>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</si>
  <si>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</si>
  <si>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</si>
  <si>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</si>
  <si>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</si>
  <si>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</si>
  <si>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</si>
  <si>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</si>
  <si>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</si>
  <si>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</si>
  <si>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</si>
  <si>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</si>
  <si>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</si>
  <si>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</si>
  <si>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</si>
  <si>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</si>
  <si>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</si>
  <si>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</si>
  <si>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</si>
  <si>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</si>
  <si>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</si>
  <si>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</si>
  <si>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</si>
  <si>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</si>
  <si>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</si>
  <si>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</si>
  <si>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</si>
  <si>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</si>
  <si>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</si>
  <si>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</si>
  <si>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</si>
  <si>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</si>
  <si>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</si>
  <si>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</si>
  <si>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</si>
  <si>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</si>
  <si>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</si>
  <si>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</si>
  <si>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</si>
  <si>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</si>
  <si>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</si>
  <si>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</si>
  <si>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</si>
  <si>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</si>
  <si>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</si>
  <si>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</si>
  <si>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</si>
  <si>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</si>
  <si>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</si>
  <si>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</si>
  <si>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</si>
  <si>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</si>
  <si>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</si>
  <si>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</si>
  <si>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</si>
  <si>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</si>
  <si>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</si>
  <si>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</si>
  <si>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</si>
  <si>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</si>
  <si>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</si>
  <si>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</si>
  <si>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</si>
  <si>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</si>
  <si>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</si>
  <si>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</si>
  <si>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</si>
  <si>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</si>
  <si>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</si>
  <si>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</si>
  <si>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</si>
  <si>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</si>
  <si>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</si>
  <si>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</si>
  <si>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</si>
  <si>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</si>
  <si>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</si>
  <si>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</si>
  <si>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</si>
  <si>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</si>
  <si>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</si>
  <si>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</si>
  <si>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</si>
  <si>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</si>
  <si>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</si>
  <si>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</si>
  <si>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</si>
  <si>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</si>
  <si>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</si>
  <si>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</si>
  <si>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</si>
  <si>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</si>
  <si>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</si>
  <si>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</si>
  <si>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</si>
  <si>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</si>
  <si>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</si>
  <si>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</si>
  <si>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</si>
  <si>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</si>
  <si>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</si>
  <si>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</si>
  <si>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</si>
  <si>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</si>
  <si>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</si>
  <si>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</si>
  <si>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</si>
  <si>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</si>
  <si>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</si>
  <si>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</si>
  <si>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</si>
  <si>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</si>
  <si>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</si>
  <si>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</si>
  <si>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</si>
  <si>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</si>
  <si>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</si>
  <si>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</si>
  <si>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</si>
  <si>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</si>
  <si>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</si>
  <si>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</si>
  <si>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</si>
  <si>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</si>
  <si>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</si>
  <si>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</si>
  <si>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</si>
  <si>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</si>
  <si>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</si>
  <si>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</si>
  <si>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</si>
  <si>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</si>
  <si>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</si>
  <si>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</si>
  <si>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</si>
  <si>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</si>
  <si>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</si>
  <si>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</si>
  <si>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</si>
  <si>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</si>
  <si>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</si>
  <si>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</si>
  <si>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</si>
  <si>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</si>
  <si>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</si>
  <si>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</si>
  <si>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</si>
  <si>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</si>
  <si>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</si>
  <si>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</si>
  <si>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</si>
  <si>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</si>
  <si>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</si>
  <si>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</si>
  <si>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</si>
  <si>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</si>
  <si>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</si>
  <si>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</si>
  <si>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</si>
  <si>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</si>
  <si>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</si>
  <si>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</si>
  <si>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</si>
  <si>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</si>
  <si>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</si>
  <si>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</si>
  <si>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</si>
  <si>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</si>
  <si>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</si>
  <si>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</si>
  <si>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</si>
  <si>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</si>
  <si>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</si>
  <si>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</si>
  <si>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</si>
  <si>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</si>
  <si>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</si>
  <si>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</si>
  <si>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</si>
  <si>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</si>
  <si>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</si>
  <si>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</si>
  <si>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</si>
  <si>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</si>
  <si>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</si>
  <si>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</si>
  <si>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</si>
  <si>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</si>
  <si>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</si>
  <si>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</si>
  <si>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</si>
  <si>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</si>
  <si>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</si>
  <si>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</si>
  <si>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</si>
  <si>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</si>
  <si>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</si>
  <si>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</si>
  <si>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</si>
  <si>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</si>
  <si>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</si>
  <si>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</si>
  <si>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</si>
  <si>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</si>
  <si>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</si>
  <si>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</si>
  <si>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</si>
  <si>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</si>
  <si>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</si>
  <si>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</si>
  <si>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</si>
  <si>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</si>
  <si>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</si>
  <si>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</si>
  <si>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</si>
  <si>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</si>
  <si>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</si>
  <si>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</si>
  <si>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</si>
  <si>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</si>
  <si>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</si>
  <si>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</si>
  <si>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</si>
  <si>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</si>
  <si>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</si>
  <si>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</si>
  <si>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</si>
  <si>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</si>
  <si>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</si>
  <si>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</si>
  <si>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</si>
  <si>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</si>
  <si>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</si>
  <si>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</si>
  <si>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</si>
  <si>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</si>
  <si>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</si>
  <si>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</si>
  <si>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</si>
  <si>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</si>
  <si>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</si>
  <si>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</si>
  <si>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</si>
  <si>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</si>
  <si>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</si>
  <si>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</si>
  <si>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</si>
  <si>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</si>
  <si>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</si>
  <si>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</si>
  <si>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</si>
  <si>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</si>
  <si>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</si>
  <si>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</si>
  <si>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</si>
  <si>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</si>
  <si>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</si>
  <si>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</si>
  <si>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</si>
  <si>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</si>
  <si>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</si>
  <si>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</si>
  <si>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</si>
  <si>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</si>
  <si>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</si>
  <si>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</si>
  <si>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</si>
  <si>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</si>
  <si>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</si>
  <si>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</si>
  <si>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</si>
  <si>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</si>
  <si>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</si>
  <si>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</si>
  <si>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</si>
  <si>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</si>
  <si>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</si>
  <si>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</si>
  <si>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</si>
  <si>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</si>
  <si>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</si>
  <si>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</si>
  <si>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</si>
  <si>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</si>
  <si>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</si>
  <si>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</si>
  <si>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</si>
  <si>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</si>
  <si>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</si>
  <si>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</si>
  <si>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</si>
  <si>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</si>
  <si>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</si>
  <si>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</si>
  <si>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</si>
  <si>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</si>
  <si>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</si>
  <si>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</si>
  <si>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</si>
  <si>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</si>
  <si>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</si>
  <si>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</si>
  <si>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</si>
  <si>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</si>
  <si>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</si>
  <si>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</si>
  <si>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</si>
  <si>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</si>
  <si>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</si>
  <si>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</si>
  <si>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</si>
  <si>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</si>
  <si>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</si>
  <si>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</si>
  <si>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</si>
  <si>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</si>
  <si>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</si>
  <si>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</si>
  <si>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</si>
  <si>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</si>
  <si>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</si>
  <si>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</si>
  <si>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</si>
  <si>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</si>
  <si>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</si>
  <si>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</si>
  <si>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</si>
  <si>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</si>
  <si>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</si>
  <si>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</si>
  <si>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</si>
  <si>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</si>
  <si>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</si>
  <si>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</si>
  <si>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</si>
  <si>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</si>
  <si>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</si>
  <si>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</si>
  <si>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</si>
  <si>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</si>
  <si>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</si>
  <si>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</si>
  <si>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</si>
  <si>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</si>
  <si>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</si>
  <si>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</si>
  <si>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</si>
  <si>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</si>
  <si>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</si>
  <si>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</si>
  <si>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</si>
  <si>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</si>
  <si>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</si>
  <si>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</si>
  <si>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</si>
  <si>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</si>
  <si>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</si>
  <si>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</si>
  <si>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</si>
  <si>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</si>
  <si>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</si>
  <si>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</si>
  <si>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</si>
  <si>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</si>
  <si>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</si>
  <si>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</si>
  <si>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</si>
  <si>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</si>
  <si>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</si>
  <si>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</si>
  <si>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</si>
  <si>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</si>
  <si>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</si>
  <si>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</si>
  <si>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</si>
  <si>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</si>
  <si>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</si>
  <si>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</si>
  <si>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</si>
  <si>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</si>
  <si>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</si>
  <si>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</si>
  <si>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</si>
  <si>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</si>
  <si>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</si>
  <si>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</si>
  <si>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</si>
  <si>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</si>
  <si>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</si>
  <si>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</si>
  <si>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</si>
  <si>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</si>
  <si>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</si>
  <si>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</si>
  <si>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</si>
  <si>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</si>
  <si>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</si>
  <si>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</si>
  <si>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</si>
  <si>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</si>
  <si>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</si>
  <si>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</si>
  <si>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</si>
  <si>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</si>
  <si>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</si>
  <si>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</si>
  <si>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</si>
  <si>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</si>
  <si>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</si>
  <si>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</si>
  <si>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</si>
  <si>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</si>
  <si>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</si>
  <si>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</si>
  <si>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</si>
  <si>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</si>
  <si>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</si>
  <si>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</si>
  <si>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</si>
  <si>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</si>
  <si>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</si>
  <si>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</si>
  <si>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</si>
  <si>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</si>
  <si>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</si>
  <si>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</si>
  <si>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</si>
  <si>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</si>
  <si>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</si>
  <si>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</si>
  <si>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</si>
  <si>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</si>
  <si>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</si>
  <si>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</si>
  <si>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</si>
  <si>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</si>
  <si>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</si>
  <si>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</si>
  <si>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</si>
  <si>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</si>
  <si>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</si>
  <si>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</si>
  <si>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</si>
  <si>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</si>
  <si>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</si>
  <si>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</si>
  <si>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</si>
  <si>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</si>
  <si>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</si>
  <si>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</si>
  <si>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</si>
  <si>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</si>
  <si>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</si>
  <si>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</si>
  <si>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</si>
  <si>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</si>
  <si>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</si>
  <si>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</si>
  <si>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</si>
  <si>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</si>
  <si>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</si>
  <si>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</si>
  <si>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</si>
  <si>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</si>
  <si>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</si>
  <si>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</si>
  <si>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</si>
  <si>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</si>
  <si>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</si>
  <si>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</si>
  <si>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</si>
  <si>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</si>
  <si>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</si>
  <si>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</si>
  <si>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</si>
  <si>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</si>
  <si>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</si>
  <si>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</si>
  <si>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</si>
  <si>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</si>
  <si>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</si>
  <si>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</si>
  <si>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</si>
  <si>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</si>
  <si>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</si>
  <si>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</si>
  <si>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</si>
  <si>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</si>
  <si>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</si>
  <si>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</si>
  <si>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</si>
  <si>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</si>
  <si>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</si>
  <si>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</si>
  <si>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</si>
  <si>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</si>
  <si>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</si>
  <si>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</si>
  <si>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</si>
  <si>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</si>
  <si>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</si>
  <si>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</si>
  <si>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</si>
  <si>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</si>
  <si>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</si>
  <si>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</si>
  <si>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</si>
  <si>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</si>
  <si>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</si>
  <si>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</si>
  <si>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</si>
  <si>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</si>
  <si>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</si>
  <si>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</si>
  <si>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</si>
  <si>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</si>
  <si>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</si>
  <si>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</si>
  <si>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</si>
  <si>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</si>
  <si>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</si>
  <si>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</si>
  <si>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</si>
  <si>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</si>
  <si>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</si>
  <si>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</si>
  <si>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</si>
  <si>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</si>
  <si>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</si>
  <si>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</si>
  <si>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</si>
  <si>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</si>
  <si>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</si>
  <si>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</si>
  <si>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</si>
  <si>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</si>
  <si>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</si>
  <si>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</si>
  <si>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</si>
  <si>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</si>
  <si>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</si>
  <si>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</si>
  <si>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</si>
  <si>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</si>
  <si>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</si>
  <si>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</si>
  <si>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</si>
  <si>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</si>
  <si>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</si>
  <si>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</si>
  <si>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</si>
  <si>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</si>
  <si>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</si>
  <si>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</si>
  <si>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</si>
  <si>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</si>
  <si>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</si>
  <si>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</si>
  <si>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</si>
  <si>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</si>
  <si>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</si>
  <si>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</si>
  <si>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</si>
  <si>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</si>
  <si>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</si>
  <si>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</si>
  <si>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</si>
  <si>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</si>
  <si>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</si>
  <si>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</si>
  <si>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</si>
  <si>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</si>
  <si>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</si>
  <si>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</si>
  <si>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</si>
  <si>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</si>
  <si>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</si>
  <si>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</si>
  <si>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</si>
  <si>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</si>
  <si>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</si>
  <si>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</si>
  <si>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</si>
  <si>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</si>
  <si>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</si>
  <si>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</si>
  <si>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</si>
  <si>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</si>
  <si>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</si>
  <si>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</si>
  <si>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</si>
  <si>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</si>
  <si>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</si>
  <si>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</si>
  <si>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</si>
  <si>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</si>
  <si>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</si>
  <si>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</si>
  <si>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</si>
  <si>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</si>
  <si>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</si>
  <si>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</si>
  <si>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</si>
  <si>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</si>
  <si>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</si>
  <si>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</si>
  <si>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</si>
  <si>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</si>
  <si>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</si>
  <si>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</si>
  <si>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</si>
  <si>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</si>
  <si>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</si>
  <si>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</si>
  <si>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</si>
  <si>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</si>
  <si>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</si>
  <si>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</si>
  <si>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</si>
  <si>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</si>
  <si>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</si>
  <si>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</si>
  <si>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</si>
  <si>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</si>
  <si>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</si>
  <si>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</si>
  <si>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</si>
  <si>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</si>
  <si>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</si>
  <si>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</si>
  <si>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</si>
  <si>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</si>
  <si>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</si>
  <si>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</si>
  <si>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</si>
  <si>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</si>
  <si>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</si>
  <si>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</si>
  <si>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</si>
  <si>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</si>
  <si>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</si>
  <si>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</si>
  <si>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</si>
  <si>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</si>
  <si>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</si>
  <si>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</si>
  <si>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</si>
  <si>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</si>
  <si>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</si>
  <si>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</si>
  <si>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</si>
  <si>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</si>
  <si>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</si>
  <si>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</si>
  <si>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</si>
  <si>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</si>
  <si>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</si>
  <si>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</si>
  <si>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</si>
  <si>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</si>
  <si>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</si>
  <si>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</si>
  <si>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</si>
  <si>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</si>
  <si>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</si>
  <si>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</si>
  <si>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</si>
  <si>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</si>
  <si>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</si>
  <si>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</si>
  <si>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</si>
  <si>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</si>
  <si>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</si>
  <si>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</si>
  <si>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</si>
  <si>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</si>
  <si>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</si>
  <si>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</si>
  <si>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</si>
  <si>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</si>
  <si>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</si>
  <si>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</si>
  <si>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</si>
  <si>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</si>
  <si>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</si>
  <si>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</si>
  <si>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</si>
  <si>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</si>
  <si>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</si>
  <si>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</si>
  <si>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</si>
  <si>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</si>
  <si>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</si>
  <si>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</si>
  <si>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</si>
  <si>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</si>
  <si>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</si>
  <si>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</si>
  <si>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</si>
  <si>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</si>
  <si>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</si>
  <si>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</si>
  <si>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</si>
  <si>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</si>
  <si>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</si>
  <si>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</si>
  <si>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</si>
  <si>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</si>
  <si>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</si>
  <si>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</si>
  <si>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</si>
  <si>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</si>
  <si>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</si>
  <si>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</si>
  <si>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</si>
  <si>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</si>
  <si>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</si>
  <si>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</si>
  <si>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</si>
  <si>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</si>
  <si>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</si>
  <si>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</si>
  <si>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</si>
  <si>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</si>
  <si>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</si>
  <si>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</si>
  <si>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</si>
  <si>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</si>
  <si>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</si>
  <si>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</si>
  <si>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</si>
  <si>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</si>
  <si>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</si>
  <si>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</si>
  <si>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</si>
  <si>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</si>
  <si>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</si>
  <si>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</si>
  <si>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</si>
  <si>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</si>
  <si>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</si>
  <si>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</si>
  <si>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</si>
  <si>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</si>
  <si>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</si>
  <si>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</si>
  <si>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</si>
  <si>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</si>
  <si>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</si>
  <si>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</si>
  <si>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</si>
  <si>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</si>
  <si>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</si>
  <si>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</si>
  <si>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</si>
  <si>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</si>
  <si>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</si>
  <si>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</si>
  <si>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</si>
  <si>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</si>
  <si>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</si>
  <si>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</si>
  <si>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</si>
  <si>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</si>
  <si>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</si>
  <si>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</si>
  <si>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</si>
  <si>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</si>
  <si>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</si>
  <si>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</si>
  <si>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</si>
  <si>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</si>
  <si>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</si>
  <si>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</si>
  <si>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</si>
  <si>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</si>
  <si>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</si>
  <si>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</si>
  <si>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</si>
  <si>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</si>
  <si>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</si>
  <si>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</si>
  <si>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</si>
  <si>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</si>
  <si>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</si>
  <si>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</si>
  <si>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</si>
  <si>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</si>
  <si>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</si>
  <si>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</si>
  <si>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</si>
  <si>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</si>
  <si>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</si>
  <si>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</si>
  <si>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</si>
  <si>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</si>
  <si>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</si>
  <si>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</si>
  <si>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</si>
  <si>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</si>
  <si>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</si>
  <si>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</si>
  <si>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</si>
  <si>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</si>
  <si>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</si>
  <si>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</si>
  <si>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</si>
  <si>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</si>
  <si>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</si>
  <si>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</si>
  <si>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</si>
  <si>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</si>
  <si>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</si>
  <si>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</si>
  <si>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</si>
  <si>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</si>
  <si>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</si>
  <si>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</si>
  <si>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</si>
  <si>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</si>
  <si>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</si>
  <si>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</si>
  <si>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</si>
  <si>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</si>
  <si>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</si>
  <si>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</si>
  <si>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</si>
  <si>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</si>
  <si>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</si>
  <si>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</si>
  <si>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</si>
  <si>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</si>
  <si>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</si>
  <si>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</si>
  <si>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</si>
  <si>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</si>
  <si>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</si>
  <si>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</si>
  <si>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</si>
  <si>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</si>
  <si>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</si>
  <si>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</si>
  <si>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</si>
  <si>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</si>
  <si>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</si>
  <si>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</si>
  <si>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</si>
  <si>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</si>
  <si>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</si>
  <si>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</si>
  <si>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</si>
  <si>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</si>
  <si>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</si>
  <si>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</si>
  <si>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</si>
  <si>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</si>
  <si>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</si>
  <si>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</si>
  <si>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</si>
  <si>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</si>
  <si>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</si>
  <si>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</si>
  <si>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</si>
  <si>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</si>
  <si>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</si>
  <si>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</si>
  <si>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</si>
  <si>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</si>
  <si>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</si>
  <si>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</si>
  <si>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</si>
  <si>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</si>
  <si>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</si>
  <si>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</si>
  <si>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</si>
  <si>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</si>
  <si>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</si>
  <si>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</si>
  <si>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</si>
  <si>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</si>
  <si>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</si>
  <si>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</si>
  <si>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</si>
  <si>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</si>
  <si>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</si>
  <si>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</si>
  <si>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</si>
  <si>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</si>
  <si>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</si>
  <si>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</si>
  <si>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</si>
  <si>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</si>
  <si>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</si>
  <si>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</si>
  <si>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</si>
  <si>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</si>
  <si>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</si>
  <si>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</si>
  <si>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</si>
  <si>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</si>
  <si>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</si>
  <si>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</si>
  <si>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</si>
  <si>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</si>
  <si>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</si>
  <si>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</si>
  <si>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</si>
  <si>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</si>
  <si>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</si>
  <si>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</si>
  <si>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</si>
  <si>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</si>
  <si>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</si>
  <si>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</si>
  <si>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</si>
  <si>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</si>
  <si>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</si>
  <si>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</si>
  <si>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</si>
  <si>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</si>
  <si>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</si>
  <si>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</si>
  <si>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</si>
  <si>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</si>
  <si>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</si>
  <si>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</si>
  <si>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</si>
  <si>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</si>
  <si>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</si>
  <si>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</si>
  <si>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</si>
  <si>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</si>
  <si>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</si>
  <si>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</si>
  <si>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</si>
  <si>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</si>
  <si>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</si>
  <si>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</si>
  <si>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</si>
  <si>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</si>
  <si>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</si>
  <si>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</si>
  <si>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</si>
  <si>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</si>
  <si>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</si>
  <si>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</si>
  <si>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</si>
  <si>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</si>
  <si>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</si>
  <si>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</si>
  <si>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</si>
  <si>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</si>
  <si>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</si>
  <si>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</si>
  <si>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</si>
  <si>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</si>
  <si>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</si>
  <si>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</si>
  <si>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</si>
  <si>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</si>
  <si>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</si>
  <si>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</si>
  <si>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</si>
  <si>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</si>
  <si>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</si>
  <si>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</si>
  <si>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</si>
  <si>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</si>
  <si>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</si>
  <si>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</si>
  <si>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</si>
  <si>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</si>
  <si>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</si>
  <si>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</si>
  <si>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</si>
  <si>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</si>
  <si>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</si>
  <si>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</si>
  <si>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</si>
  <si>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</si>
  <si>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</si>
  <si>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</si>
  <si>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</si>
  <si>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</si>
  <si>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</si>
  <si>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</si>
  <si>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</si>
  <si>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</si>
  <si>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</si>
  <si>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</si>
  <si>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</si>
  <si>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</si>
  <si>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</si>
  <si>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</si>
  <si>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</si>
  <si>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</si>
  <si>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</si>
  <si>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</si>
  <si>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</si>
  <si>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</si>
  <si>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</si>
  <si>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</si>
  <si>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</si>
  <si>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</si>
  <si>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</si>
  <si>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</si>
  <si>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</si>
  <si>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</si>
  <si>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</si>
  <si>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</si>
  <si>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</si>
  <si>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</si>
  <si>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</si>
  <si>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</si>
  <si>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</si>
  <si>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</si>
  <si>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</si>
  <si>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</si>
  <si>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</si>
  <si>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</si>
  <si>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</si>
  <si>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</si>
  <si>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</si>
  <si>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</si>
  <si>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</si>
  <si>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</si>
  <si>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</si>
  <si>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</si>
  <si>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</si>
  <si>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</si>
  <si>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</si>
  <si>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</si>
  <si>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</si>
  <si>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</si>
  <si>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</si>
  <si>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</si>
  <si>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</si>
  <si>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</si>
  <si>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</si>
  <si>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</si>
  <si>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</si>
  <si>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</si>
  <si>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</si>
  <si>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</si>
  <si>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</si>
  <si>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</si>
  <si>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</si>
  <si>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</si>
  <si>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</si>
  <si>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</si>
  <si>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</si>
  <si>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</si>
  <si>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</si>
  <si>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</si>
  <si>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</si>
  <si>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</si>
  <si>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</si>
  <si>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</si>
  <si>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</si>
  <si>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</si>
  <si>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</si>
  <si>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</si>
  <si>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</si>
  <si>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</si>
  <si>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</si>
  <si>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</si>
  <si>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</si>
  <si>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</si>
  <si>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</si>
  <si>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</si>
  <si>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</si>
  <si>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</si>
  <si>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</si>
  <si>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</si>
  <si>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</si>
  <si>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</si>
  <si>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</si>
  <si>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</si>
  <si>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</si>
  <si>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</si>
  <si>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</si>
  <si>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</si>
  <si>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</si>
  <si>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</si>
  <si>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</si>
  <si>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</si>
  <si>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</si>
  <si>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</si>
  <si>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</si>
  <si>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</si>
  <si>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</si>
  <si>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</si>
  <si>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</si>
  <si>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</si>
  <si>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</si>
  <si>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</si>
  <si>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</si>
  <si>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</si>
  <si>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</si>
  <si>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</si>
  <si>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</si>
  <si>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</si>
  <si>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</si>
  <si>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</si>
  <si>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</si>
  <si>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</si>
  <si>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</si>
  <si>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</si>
  <si>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</si>
  <si>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</si>
  <si>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</si>
  <si>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</si>
  <si>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</si>
  <si>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</si>
  <si>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</si>
  <si>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</si>
  <si>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</si>
  <si>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</si>
  <si>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</si>
  <si>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</si>
  <si>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</si>
  <si>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</si>
  <si>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</si>
  <si>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</si>
  <si>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</si>
  <si>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</si>
  <si>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</si>
  <si>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</si>
  <si>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</si>
  <si>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</si>
  <si>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</si>
  <si>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</si>
  <si>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</si>
  <si>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</si>
  <si>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</si>
  <si>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</si>
  <si>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</si>
  <si>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</si>
  <si>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</si>
  <si>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</si>
  <si>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</si>
  <si>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</si>
  <si>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</si>
  <si>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</si>
  <si>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</si>
  <si>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</si>
  <si>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</si>
  <si>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</si>
  <si>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</si>
  <si>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</si>
  <si>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</si>
  <si>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</si>
  <si>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</si>
  <si>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</si>
  <si>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</si>
  <si>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</si>
  <si>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</si>
  <si>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</si>
  <si>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</si>
  <si>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</si>
  <si>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</si>
  <si>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</si>
  <si>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</si>
  <si>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</si>
  <si>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</si>
  <si>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</si>
  <si>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</si>
  <si>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</si>
  <si>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</si>
  <si>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</si>
  <si>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</si>
  <si>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</si>
  <si>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</si>
  <si>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</si>
  <si>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</si>
  <si>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</si>
  <si>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</si>
  <si>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</si>
  <si>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</si>
  <si>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</si>
  <si>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</si>
  <si>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</si>
  <si>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</si>
  <si>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</si>
  <si>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</si>
  <si>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</si>
  <si>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</si>
  <si>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</si>
  <si>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</si>
  <si>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</si>
  <si>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</si>
  <si>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</si>
  <si>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</si>
  <si>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</si>
  <si>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</si>
  <si>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</si>
  <si>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</si>
  <si>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</si>
  <si>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</si>
  <si>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</si>
  <si>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</si>
  <si>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</si>
  <si>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</si>
  <si>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</si>
  <si>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</si>
  <si>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</si>
  <si>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</si>
  <si>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</si>
  <si>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</si>
  <si>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</si>
  <si>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</si>
  <si>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</si>
  <si>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</si>
  <si>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</si>
  <si>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</si>
  <si>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</si>
  <si>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</si>
  <si>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</si>
  <si>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</si>
  <si>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</si>
  <si>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</si>
  <si>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</si>
  <si>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</si>
  <si>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</si>
  <si>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</si>
  <si>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</si>
  <si>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</si>
  <si>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</si>
  <si>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</si>
  <si>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</si>
  <si>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</si>
  <si>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</si>
  <si>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</si>
  <si>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</si>
  <si>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</si>
  <si>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</si>
  <si>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</si>
  <si>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</si>
  <si>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</si>
  <si>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</si>
  <si>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</si>
  <si>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</si>
  <si>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</si>
  <si>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</si>
  <si>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</si>
  <si>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</si>
  <si>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</si>
  <si>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</si>
  <si>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</si>
  <si>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</si>
  <si>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</si>
  <si>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</si>
  <si>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</si>
  <si>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</si>
  <si>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</si>
  <si>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</si>
  <si>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</si>
  <si>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</si>
  <si>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</si>
  <si>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</si>
  <si>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</si>
  <si>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</si>
  <si>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</si>
  <si>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</si>
  <si>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</si>
  <si>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</si>
  <si>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</si>
  <si>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</si>
  <si>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</si>
  <si>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</si>
  <si>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</si>
  <si>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</si>
  <si>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</si>
  <si>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</si>
  <si>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</si>
  <si>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</si>
  <si>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</si>
  <si>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</si>
  <si>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</si>
  <si>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</si>
  <si>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</si>
  <si>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</si>
  <si>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</si>
  <si>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</si>
  <si>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</si>
  <si>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</si>
  <si>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</si>
  <si>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</si>
  <si>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</si>
  <si>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</si>
  <si>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</si>
  <si>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</si>
  <si>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</si>
  <si>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</si>
  <si>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</si>
  <si>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</si>
  <si>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</si>
  <si>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</si>
  <si>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</si>
  <si>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</si>
  <si>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</si>
  <si>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</si>
  <si>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</si>
  <si>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</si>
  <si>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</si>
  <si>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</si>
  <si>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</si>
  <si>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</si>
  <si>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</si>
  <si>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</si>
  <si>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</si>
  <si>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</si>
  <si>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</si>
  <si>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</si>
  <si>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</si>
  <si>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</si>
  <si>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</si>
  <si>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</si>
  <si>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</si>
  <si>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</si>
  <si>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</si>
  <si>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</si>
  <si>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</si>
  <si>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</si>
  <si>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</si>
  <si>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</si>
  <si>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</si>
  <si>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</si>
  <si>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</si>
  <si>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</si>
  <si>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</si>
  <si>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</si>
  <si>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</si>
  <si>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</si>
  <si>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</si>
  <si>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</si>
  <si>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</si>
  <si>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</si>
  <si>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</si>
  <si>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</si>
  <si>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</si>
  <si>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</si>
  <si>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</si>
  <si>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</si>
  <si>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</si>
  <si>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</si>
  <si>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</si>
  <si>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</si>
  <si>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</si>
  <si>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</si>
  <si>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</si>
  <si>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</si>
  <si>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</si>
  <si>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</si>
  <si>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</si>
  <si>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</si>
  <si>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</si>
  <si>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</si>
  <si>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</si>
  <si>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</si>
  <si>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</si>
  <si>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</si>
  <si>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</si>
  <si>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</si>
  <si>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</si>
  <si>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</si>
  <si>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</si>
  <si>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</si>
  <si>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</si>
  <si>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</si>
  <si>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</si>
  <si>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</si>
  <si>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</si>
  <si>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</si>
  <si>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</si>
  <si>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</si>
  <si>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</si>
  <si>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</si>
  <si>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</si>
  <si>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</si>
  <si>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</si>
  <si>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</si>
  <si>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</si>
  <si>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</si>
  <si>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</si>
  <si>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</si>
  <si>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</si>
  <si>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</si>
  <si>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</si>
  <si>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</si>
  <si>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</si>
  <si>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</si>
  <si>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</si>
  <si>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</si>
  <si>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</si>
  <si>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</si>
  <si>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</si>
  <si>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</si>
  <si>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</si>
  <si>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</si>
  <si>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</si>
  <si>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</si>
  <si>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</si>
  <si>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</si>
  <si>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</si>
  <si>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</si>
  <si>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</si>
  <si>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</si>
  <si>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</si>
  <si>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</si>
  <si>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</si>
  <si>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</si>
  <si>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</si>
  <si>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</si>
  <si>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</si>
  <si>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</si>
  <si>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</si>
  <si>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</si>
  <si>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</si>
  <si>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</si>
  <si>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</si>
  <si>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</si>
  <si>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</si>
  <si>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</si>
  <si>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</si>
  <si>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</si>
  <si>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</si>
  <si>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</si>
  <si>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</si>
  <si>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</si>
  <si>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</si>
  <si>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</si>
  <si>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</si>
  <si>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</si>
  <si>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</si>
  <si>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</si>
  <si>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</si>
  <si>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</si>
  <si>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</si>
  <si>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</si>
  <si>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</si>
  <si>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</si>
  <si>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</si>
  <si>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</si>
  <si>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</si>
  <si>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</si>
  <si>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</si>
  <si>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</si>
  <si>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</si>
  <si>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</si>
  <si>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</si>
  <si>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</si>
  <si>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</si>
  <si>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</si>
  <si>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</si>
  <si>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</si>
  <si>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</si>
  <si>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</si>
  <si>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</si>
  <si>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</si>
  <si>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</si>
  <si>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</si>
  <si>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</si>
  <si>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</si>
  <si>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</si>
  <si>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</si>
  <si>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</si>
  <si>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</si>
  <si>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</si>
  <si>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</si>
  <si>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</si>
  <si>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</si>
  <si>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</si>
  <si>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</si>
  <si>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</si>
  <si>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</si>
  <si>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</si>
  <si>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</si>
  <si>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</si>
  <si>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</si>
  <si>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</si>
  <si>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</si>
  <si>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</si>
  <si>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</si>
  <si>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</si>
  <si>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</si>
  <si>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</si>
  <si>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</si>
  <si>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</si>
  <si>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</si>
  <si>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</si>
  <si>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</si>
  <si>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</si>
  <si>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</si>
  <si>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</si>
  <si>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</si>
  <si>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</si>
  <si>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</si>
  <si>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</si>
  <si>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</si>
  <si>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</si>
  <si>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</si>
  <si>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</si>
  <si>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</si>
  <si>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</si>
  <si>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</si>
  <si>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</si>
  <si>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</si>
  <si>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</si>
  <si>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</si>
  <si>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</si>
  <si>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</si>
  <si>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</si>
  <si>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</si>
  <si>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</si>
  <si>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</si>
  <si>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</si>
  <si>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</si>
  <si>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</si>
  <si>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</si>
  <si>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</si>
  <si>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</si>
  <si>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</si>
  <si>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</si>
  <si>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</si>
  <si>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</si>
  <si>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</si>
  <si>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</si>
  <si>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</si>
  <si>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</si>
  <si>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</si>
  <si>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</si>
  <si>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</si>
  <si>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</si>
  <si>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</si>
  <si>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</si>
  <si>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</si>
  <si>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</si>
  <si>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</si>
  <si>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</si>
  <si>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</si>
  <si>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</si>
  <si>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</si>
  <si>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</si>
  <si>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</si>
  <si>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</si>
  <si>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</si>
  <si>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</si>
  <si>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</si>
  <si>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</si>
  <si>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</si>
  <si>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</si>
  <si>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</si>
  <si>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</si>
  <si>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</si>
  <si>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</si>
  <si>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</si>
  <si>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</si>
  <si>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</si>
  <si>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</si>
  <si>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</si>
  <si>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</si>
  <si>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</si>
  <si>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</si>
  <si>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</si>
  <si>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</si>
  <si>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</si>
  <si>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</si>
  <si>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</si>
  <si>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</si>
  <si>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</si>
  <si>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</si>
  <si>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</si>
  <si>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</si>
  <si>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</si>
  <si>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</si>
  <si>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</si>
  <si>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</si>
  <si>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</si>
  <si>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</si>
  <si>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</si>
  <si>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</si>
  <si>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</si>
  <si>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</si>
  <si>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</si>
  <si>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</si>
  <si>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</si>
  <si>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</si>
  <si>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</si>
  <si>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</si>
  <si>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</si>
  <si>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</si>
  <si>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</si>
  <si>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</si>
  <si>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</si>
  <si>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</si>
  <si>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</si>
  <si>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</si>
  <si>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</si>
  <si>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</si>
  <si>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</si>
  <si>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</si>
  <si>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</si>
  <si>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</si>
  <si>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</si>
  <si>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</si>
  <si>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</si>
  <si>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</si>
  <si>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</si>
  <si>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</si>
  <si>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</si>
  <si>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</si>
  <si>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</si>
  <si>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</si>
  <si>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</si>
  <si>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</si>
  <si>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</si>
  <si>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</si>
  <si>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</si>
  <si>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</si>
  <si>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</si>
  <si>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</si>
  <si>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</si>
  <si>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</si>
  <si>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</si>
  <si>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</si>
  <si>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</si>
  <si>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</si>
  <si>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</si>
  <si>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</si>
  <si>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</si>
  <si>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</si>
  <si>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</si>
  <si>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</si>
  <si>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</si>
  <si>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</si>
  <si>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</si>
  <si>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</si>
  <si>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</si>
  <si>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</si>
  <si>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</si>
  <si>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</si>
  <si>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</si>
  <si>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</si>
  <si>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</si>
  <si>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</si>
  <si>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</si>
  <si>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</si>
  <si>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</si>
  <si>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</si>
  <si>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</si>
  <si>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</si>
  <si>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</si>
  <si>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</si>
  <si>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</si>
  <si>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</si>
  <si>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</si>
  <si>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</si>
  <si>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</si>
  <si>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</si>
  <si>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</si>
  <si>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</si>
  <si>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</si>
  <si>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</si>
  <si>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</si>
  <si>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</si>
  <si>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</si>
  <si>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</si>
  <si>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</si>
  <si>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</si>
  <si>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</si>
  <si>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</si>
  <si>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</si>
  <si>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</si>
  <si>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</si>
  <si>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</si>
  <si>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</si>
  <si>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</si>
  <si>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</si>
  <si>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</si>
  <si>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</si>
  <si>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</si>
  <si>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</si>
  <si>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</si>
  <si>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</si>
  <si>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</si>
  <si>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</si>
  <si>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</si>
  <si>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</si>
  <si>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</si>
  <si>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</si>
  <si>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</si>
  <si>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</si>
  <si>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</si>
  <si>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</si>
  <si>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</si>
  <si>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</si>
  <si>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</si>
  <si>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</si>
  <si>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</si>
  <si>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</si>
  <si>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</si>
  <si>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</si>
  <si>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</si>
  <si>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</si>
  <si>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</si>
  <si>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</si>
  <si>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</si>
  <si>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</si>
  <si>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</si>
  <si>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</si>
  <si>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</si>
  <si>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</si>
  <si>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</si>
  <si>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</si>
  <si>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</si>
  <si>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</si>
  <si>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</si>
  <si>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</si>
  <si>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</si>
  <si>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</si>
  <si>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</si>
  <si>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</si>
  <si>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</si>
  <si>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</si>
  <si>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</si>
  <si>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</si>
  <si>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</si>
  <si>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</si>
  <si>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</si>
  <si>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</si>
  <si>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</si>
  <si>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</si>
  <si>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</si>
  <si>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</si>
  <si>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</si>
  <si>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</si>
  <si>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</si>
  <si>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</si>
  <si>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</si>
  <si>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</si>
  <si>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</si>
  <si>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</si>
  <si>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</si>
  <si>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</si>
  <si>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</si>
  <si>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</si>
  <si>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</si>
  <si>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</si>
  <si>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</si>
  <si>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</si>
  <si>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</si>
  <si>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</si>
  <si>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</si>
  <si>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</si>
  <si>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</si>
  <si>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</si>
  <si>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</si>
  <si>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</si>
  <si>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</si>
  <si>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</si>
  <si>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</si>
  <si>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</si>
  <si>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</si>
  <si>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</si>
  <si>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</si>
  <si>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</si>
  <si>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</si>
  <si>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</si>
  <si>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</si>
  <si>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</si>
  <si>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</si>
  <si>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</si>
  <si>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</si>
  <si>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</si>
  <si>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</si>
  <si>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</si>
  <si>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</si>
  <si>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</si>
  <si>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</si>
  <si>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</si>
  <si>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</si>
  <si>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</si>
  <si>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</si>
  <si>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</si>
  <si>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</si>
  <si>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</si>
  <si>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</si>
  <si>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</si>
  <si>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</si>
  <si>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</si>
  <si>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</si>
  <si>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</si>
  <si>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</si>
  <si>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</si>
  <si>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</si>
  <si>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</si>
  <si>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</si>
  <si>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</si>
  <si>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</si>
  <si>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</si>
  <si>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</si>
  <si>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</si>
  <si>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</si>
  <si>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</si>
  <si>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</si>
  <si>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</si>
  <si>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</si>
  <si>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</si>
  <si>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</si>
  <si>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</si>
  <si>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</si>
  <si>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</si>
  <si>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</si>
  <si>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</si>
  <si>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</si>
  <si>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</si>
  <si>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</si>
  <si>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</si>
  <si>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</si>
  <si>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</si>
  <si>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</si>
  <si>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</si>
  <si>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</si>
  <si>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</si>
  <si>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</si>
  <si>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</si>
  <si>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</si>
  <si>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</si>
  <si>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</si>
  <si>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</si>
  <si>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</si>
  <si>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</si>
  <si>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</si>
  <si>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</si>
  <si>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</si>
  <si>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</si>
  <si>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</si>
  <si>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</si>
  <si>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</si>
  <si>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</si>
  <si>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</si>
  <si>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</si>
  <si>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</si>
  <si>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</si>
  <si>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</si>
  <si>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</si>
  <si>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</si>
  <si>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</si>
  <si>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</si>
  <si>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</si>
  <si>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</si>
  <si>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</si>
  <si>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</si>
  <si>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</si>
  <si>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</si>
  <si>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</si>
  <si>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</si>
  <si>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</si>
  <si>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</si>
  <si>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</si>
  <si>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</si>
  <si>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</si>
  <si>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</si>
  <si>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</si>
  <si>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</si>
  <si>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</si>
  <si>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</si>
  <si>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</si>
  <si>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</si>
  <si>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</si>
  <si>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</si>
  <si>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</si>
  <si>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</si>
  <si>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</si>
  <si>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</si>
  <si>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</si>
  <si>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</si>
  <si>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</si>
  <si>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</si>
  <si>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</si>
  <si>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</si>
  <si>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</si>
  <si>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</si>
  <si>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</si>
  <si>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</si>
  <si>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</si>
  <si>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</si>
  <si>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</si>
  <si>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</si>
  <si>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</si>
  <si>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</si>
  <si>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</si>
  <si>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</si>
  <si>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</si>
  <si>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</si>
  <si>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</si>
  <si>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</si>
  <si>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</si>
  <si>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</si>
  <si>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</si>
  <si>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</si>
  <si>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</si>
  <si>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</si>
  <si>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</si>
  <si>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</si>
  <si>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</si>
  <si>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</si>
  <si>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</si>
  <si>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</si>
  <si>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</si>
  <si>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</si>
  <si>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</si>
  <si>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</si>
  <si>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</si>
  <si>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</si>
  <si>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</si>
  <si>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</si>
  <si>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</si>
  <si>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</si>
  <si>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</si>
  <si>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</si>
  <si>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</si>
  <si>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</si>
  <si>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</si>
  <si>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</si>
  <si>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</si>
  <si>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</si>
  <si>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</si>
  <si>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</si>
  <si>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</si>
  <si>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</si>
  <si>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</si>
  <si>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</si>
  <si>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</si>
  <si>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</si>
  <si>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</si>
  <si>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</si>
  <si>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</si>
  <si>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</si>
  <si>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</si>
  <si>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</si>
  <si>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</si>
  <si>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</si>
  <si>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</si>
  <si>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</si>
  <si>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</si>
  <si>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</si>
  <si>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</si>
  <si>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</si>
  <si>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</si>
  <si>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</si>
  <si>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</si>
  <si>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</si>
  <si>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</si>
  <si>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</si>
  <si>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</si>
  <si>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</si>
  <si>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</si>
  <si>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</si>
  <si>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</si>
  <si>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</si>
  <si>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</si>
  <si>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</si>
  <si>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</si>
  <si>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</si>
  <si>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</si>
  <si>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</si>
  <si>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</si>
  <si>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</si>
  <si>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</si>
  <si>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</si>
  <si>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</si>
  <si>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</si>
  <si>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</si>
  <si>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</si>
  <si>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</si>
  <si>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</si>
  <si>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</si>
  <si>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</si>
  <si>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</si>
  <si>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</si>
  <si>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</si>
  <si>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</si>
  <si>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</si>
  <si>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</si>
  <si>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</si>
  <si>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</si>
  <si>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</si>
  <si>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</si>
  <si>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</si>
  <si>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</si>
  <si>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</si>
  <si>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</si>
  <si>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</si>
  <si>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</si>
  <si>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</si>
  <si>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</si>
  <si>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</si>
  <si>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</si>
  <si>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</si>
  <si>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</si>
  <si>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</si>
  <si>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</si>
  <si>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</si>
  <si>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</si>
  <si>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</si>
  <si>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</si>
  <si>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</si>
  <si>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</si>
  <si>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</si>
  <si>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</si>
  <si>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</si>
  <si>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</si>
  <si>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</si>
  <si>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</si>
  <si>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</si>
  <si>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</si>
  <si>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</si>
  <si>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</si>
  <si>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</si>
  <si>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</si>
  <si>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</si>
  <si>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</si>
  <si>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</si>
  <si>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</si>
  <si>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</si>
  <si>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</si>
  <si>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</si>
  <si>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</si>
  <si>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</si>
  <si>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</si>
  <si>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</si>
  <si>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</si>
  <si>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</si>
  <si>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</si>
  <si>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</si>
  <si>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</si>
  <si>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</si>
  <si>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</si>
  <si>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</si>
  <si>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</si>
  <si>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</si>
  <si>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</si>
  <si>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</si>
  <si>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</si>
  <si>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</si>
  <si>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</si>
  <si>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</si>
  <si>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</si>
  <si>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</si>
  <si>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</si>
  <si>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</si>
  <si>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</si>
  <si>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</si>
  <si>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</si>
  <si>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</si>
  <si>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</si>
  <si>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</si>
  <si>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</si>
  <si>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</si>
  <si>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</si>
  <si>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</si>
  <si>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</si>
  <si>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</si>
  <si>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</si>
  <si>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</si>
  <si>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</si>
  <si>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</si>
  <si>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</si>
  <si>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</si>
  <si>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</si>
  <si>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</si>
  <si>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</si>
  <si>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</si>
  <si>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</si>
  <si>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</si>
  <si>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</si>
  <si>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</si>
  <si>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</si>
  <si>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</si>
  <si>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</si>
  <si>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</si>
  <si>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</si>
  <si>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</si>
  <si>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</si>
  <si>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</si>
  <si>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</si>
  <si>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</si>
  <si>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</si>
  <si>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</si>
  <si>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</si>
  <si>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</si>
  <si>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</si>
  <si>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</si>
  <si>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</si>
  <si>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</si>
  <si>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</si>
  <si>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</si>
  <si>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</si>
  <si>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</si>
  <si>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</si>
  <si>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</si>
  <si>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</si>
  <si>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</si>
  <si>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</si>
  <si>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</si>
  <si>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</si>
  <si>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</si>
  <si>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</si>
  <si>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</si>
  <si>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</si>
  <si>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</si>
  <si>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</si>
  <si>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</si>
  <si>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</si>
  <si>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</si>
  <si>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</si>
  <si>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</si>
  <si>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</si>
  <si>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</si>
  <si>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</si>
  <si>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</si>
  <si>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</si>
  <si>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</si>
  <si>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</si>
  <si>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</si>
  <si>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</si>
  <si>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</si>
  <si>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</si>
  <si>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</si>
  <si>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</si>
  <si>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</si>
  <si>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</si>
  <si>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</si>
  <si>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</si>
  <si>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</si>
  <si>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</si>
  <si>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</si>
  <si>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</si>
  <si>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</si>
  <si>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</si>
  <si>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</si>
  <si>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</si>
  <si>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</si>
  <si>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</si>
  <si>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</si>
  <si>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</si>
  <si>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</si>
  <si>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</si>
  <si>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</si>
  <si>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</si>
  <si>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</si>
  <si>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</si>
  <si>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</si>
  <si>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</si>
  <si>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</si>
  <si>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</si>
  <si>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</si>
  <si>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</si>
  <si>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</si>
  <si>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</si>
  <si>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</si>
  <si>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</si>
  <si>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</si>
  <si>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</si>
  <si>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</si>
  <si>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</si>
  <si>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</si>
  <si>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</si>
  <si>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</si>
  <si>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</si>
  <si>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</si>
  <si>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</si>
  <si>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</si>
  <si>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</si>
  <si>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</si>
  <si>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</si>
  <si>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</si>
  <si>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</si>
  <si>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</si>
  <si>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</si>
  <si>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</si>
  <si>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</si>
  <si>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</si>
  <si>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</si>
  <si>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</si>
  <si>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</si>
  <si>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</si>
  <si>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</si>
  <si>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</si>
  <si>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</si>
  <si>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</si>
  <si>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</si>
  <si>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</si>
  <si>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</si>
  <si>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</si>
  <si>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</si>
  <si>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</si>
  <si>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</si>
  <si>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</si>
  <si>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</si>
  <si>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</si>
  <si>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</si>
  <si>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</si>
  <si>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</si>
  <si>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</si>
  <si>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</si>
  <si>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</si>
  <si>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</si>
  <si>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</si>
  <si>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</si>
  <si>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</si>
  <si>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</si>
  <si>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</si>
  <si>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</si>
  <si>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</si>
  <si>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</si>
  <si>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</si>
  <si>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</si>
  <si>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</si>
  <si>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</si>
  <si>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</si>
  <si>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</si>
  <si>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</si>
  <si>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</si>
  <si>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</si>
  <si>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</si>
  <si>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</si>
  <si>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</si>
  <si>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</si>
  <si>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</si>
  <si>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</si>
  <si>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</si>
  <si>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</si>
  <si>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</si>
  <si>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</si>
  <si>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</si>
  <si>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</si>
  <si>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</si>
  <si>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</si>
  <si>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</si>
  <si>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</si>
  <si>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</si>
  <si>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</si>
  <si>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</si>
  <si>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</si>
  <si>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</si>
  <si>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</si>
  <si>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</si>
  <si>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</si>
  <si>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</si>
  <si>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</si>
  <si>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</si>
  <si>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</si>
  <si>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</si>
  <si>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</si>
  <si>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</si>
  <si>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</si>
  <si>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</si>
  <si>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</si>
  <si>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</si>
  <si>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</si>
  <si>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</si>
  <si>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</si>
  <si>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</si>
  <si>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</si>
  <si>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</si>
  <si>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</si>
  <si>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</si>
  <si>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</si>
  <si>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</si>
  <si>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</si>
  <si>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</si>
  <si>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</si>
  <si>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</si>
  <si>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</si>
  <si>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</si>
  <si>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</si>
  <si>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</si>
  <si>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</si>
  <si>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</si>
  <si>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</si>
  <si>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</si>
  <si>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</si>
  <si>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</si>
  <si>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</si>
  <si>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</si>
  <si>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</si>
  <si>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</si>
  <si>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</si>
  <si>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</si>
  <si>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</si>
  <si>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</si>
  <si>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</si>
  <si>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</si>
  <si>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</si>
  <si>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</si>
  <si>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</si>
  <si>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</si>
  <si>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</si>
  <si>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</si>
  <si>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</si>
  <si>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</si>
  <si>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</si>
  <si>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</si>
  <si>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</si>
  <si>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</si>
  <si>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</si>
  <si>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</si>
  <si>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</si>
  <si>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</si>
  <si>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</si>
  <si>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</si>
  <si>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</si>
  <si>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</si>
  <si>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</si>
  <si>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</si>
  <si>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</si>
  <si>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</si>
  <si>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</si>
  <si>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</si>
  <si>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</si>
  <si>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</si>
  <si>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</si>
  <si>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</si>
  <si>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</si>
  <si>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</si>
  <si>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</si>
  <si>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</si>
  <si>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</si>
  <si>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</si>
  <si>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</si>
  <si>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</si>
  <si>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</si>
  <si>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</si>
  <si>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</si>
  <si>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</si>
  <si>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</si>
  <si>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</si>
  <si>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</si>
  <si>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</si>
  <si>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</si>
  <si>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</si>
  <si>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</si>
  <si>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</si>
  <si>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</si>
  <si>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</si>
  <si>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</si>
  <si>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</si>
  <si>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</si>
  <si>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</si>
  <si>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</si>
  <si>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</si>
  <si>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</si>
  <si>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</si>
  <si>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</si>
  <si>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</si>
  <si>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</si>
  <si>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</si>
  <si>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</si>
  <si>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</si>
  <si>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</si>
  <si>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</si>
  <si>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</si>
  <si>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</si>
  <si>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</si>
  <si>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</si>
  <si>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</si>
  <si>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</si>
  <si>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</si>
  <si>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</si>
  <si>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</si>
  <si>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</si>
  <si>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</si>
  <si>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</si>
  <si>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</si>
  <si>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</si>
  <si>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</si>
  <si>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</si>
  <si>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</si>
  <si>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</si>
  <si>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</si>
  <si>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</si>
  <si>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</si>
  <si>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</si>
  <si>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</si>
  <si>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</si>
  <si>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</si>
  <si>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</si>
  <si>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</si>
  <si>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</si>
  <si>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</si>
  <si>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</si>
  <si>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</si>
  <si>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</si>
  <si>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</si>
  <si>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</si>
  <si>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</si>
  <si>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</si>
  <si>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</si>
  <si>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</si>
  <si>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</si>
  <si>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</si>
  <si>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</si>
  <si>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</si>
  <si>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</si>
  <si>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</si>
  <si>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</si>
  <si>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</si>
  <si>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</si>
  <si>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</si>
  <si>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</si>
  <si>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</si>
  <si>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</si>
  <si>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</si>
  <si>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</si>
  <si>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</si>
  <si>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</si>
  <si>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</si>
  <si>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</si>
  <si>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</si>
  <si>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</si>
  <si>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</si>
  <si>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</si>
  <si>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</si>
  <si>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</si>
  <si>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</si>
  <si>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</si>
  <si>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</si>
  <si>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</si>
  <si>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</si>
  <si>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</si>
  <si>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</si>
  <si>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</si>
  <si>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</si>
  <si>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</si>
  <si>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</si>
  <si>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</si>
  <si>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</si>
  <si>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</si>
  <si>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</si>
  <si>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</si>
  <si>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</si>
  <si>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</si>
  <si>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</si>
  <si>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</si>
  <si>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</si>
  <si>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</si>
  <si>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</si>
  <si>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</si>
  <si>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</si>
  <si>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</si>
  <si>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</si>
  <si>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</si>
  <si>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</si>
  <si>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</si>
  <si>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</si>
  <si>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</si>
  <si>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</si>
  <si>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</si>
  <si>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</si>
  <si>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</si>
  <si>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</si>
  <si>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</si>
  <si>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</si>
  <si>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</si>
  <si>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</si>
  <si>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</si>
  <si>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</si>
  <si>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</si>
  <si>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</si>
  <si>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</si>
  <si>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</si>
  <si>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</si>
  <si>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</si>
  <si>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</si>
  <si>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</si>
  <si>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</si>
  <si>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</si>
  <si>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</si>
  <si>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</si>
  <si>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</si>
  <si>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</si>
  <si>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</si>
  <si>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</si>
  <si>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</si>
  <si>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</si>
  <si>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</si>
  <si>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</si>
  <si>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</si>
  <si>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</si>
  <si>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</si>
  <si>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</si>
  <si>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</si>
  <si>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</si>
  <si>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</si>
  <si>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</si>
  <si>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</si>
  <si>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</si>
  <si>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</si>
  <si>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</si>
  <si>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</si>
  <si>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</si>
  <si>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</si>
  <si>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</si>
  <si>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</si>
  <si>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</si>
  <si>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</si>
  <si>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</si>
  <si>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</si>
  <si>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</si>
  <si>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</si>
  <si>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</si>
  <si>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</si>
  <si>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</si>
  <si>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</si>
  <si>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</si>
  <si>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</si>
  <si>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</si>
  <si>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</si>
  <si>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</si>
  <si>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</si>
  <si>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</si>
  <si>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</si>
  <si>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</si>
  <si>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</si>
  <si>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</si>
  <si>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</si>
  <si>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</si>
  <si>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</si>
  <si>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</si>
  <si>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</si>
  <si>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</si>
  <si>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</si>
  <si>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</si>
  <si>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</si>
  <si>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</si>
  <si>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</si>
  <si>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</si>
  <si>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</si>
  <si>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</si>
  <si>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</si>
  <si>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</si>
  <si>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</si>
  <si>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</si>
  <si>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</si>
  <si>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</si>
  <si>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</si>
  <si>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</si>
  <si>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</si>
  <si>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</si>
  <si>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</si>
  <si>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</si>
  <si>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</si>
  <si>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</si>
  <si>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</si>
  <si>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</si>
  <si>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</si>
  <si>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</si>
  <si>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</si>
  <si>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</si>
  <si>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</si>
  <si>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</si>
  <si>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</si>
  <si>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</si>
  <si>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</si>
  <si>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</si>
  <si>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</si>
  <si>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</si>
  <si>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</si>
  <si>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</si>
  <si>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</si>
  <si>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</si>
  <si>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</si>
  <si>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</si>
  <si>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</si>
  <si>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</si>
  <si>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</si>
  <si>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</si>
  <si>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</si>
  <si>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</si>
  <si>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</si>
  <si>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</si>
  <si>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</si>
  <si>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</si>
  <si>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</si>
  <si>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</si>
  <si>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</si>
  <si>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</si>
  <si>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</si>
  <si>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</si>
  <si>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</si>
  <si>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</si>
  <si>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</si>
  <si>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</si>
  <si>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</si>
  <si>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</si>
  <si>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</si>
  <si>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</si>
  <si>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</si>
  <si>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</si>
  <si>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</si>
  <si>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</si>
  <si>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</si>
  <si>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</si>
  <si>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</si>
  <si>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</si>
  <si>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</si>
  <si>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</si>
  <si>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</si>
  <si>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</si>
  <si>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</si>
  <si>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</si>
  <si>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</si>
  <si>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</si>
  <si>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</si>
  <si>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</si>
  <si>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</si>
  <si>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</si>
  <si>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</si>
  <si>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</si>
  <si>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</si>
  <si>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</si>
  <si>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</si>
  <si>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</si>
  <si>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</si>
  <si>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</si>
  <si>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</si>
  <si>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</si>
  <si>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</si>
  <si>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</si>
  <si>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</si>
  <si>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</si>
  <si>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</si>
  <si>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</si>
  <si>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</si>
  <si>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</si>
  <si>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</si>
  <si>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</si>
  <si>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</si>
  <si>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</si>
  <si>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</si>
  <si>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</si>
  <si>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</si>
  <si>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</si>
  <si>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</si>
  <si>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</si>
  <si>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</si>
  <si>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</si>
  <si>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</si>
  <si>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</si>
  <si>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</si>
  <si>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</si>
  <si>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</si>
  <si>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</si>
  <si>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</si>
  <si>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</si>
  <si>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</si>
  <si>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</si>
  <si>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</si>
  <si>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</si>
  <si>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</si>
  <si>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</si>
  <si>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</si>
  <si>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</si>
  <si>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</si>
  <si>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</si>
  <si>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</si>
  <si>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</si>
  <si>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</si>
  <si>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</si>
  <si>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</si>
  <si>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</si>
  <si>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</si>
  <si>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</si>
  <si>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</si>
  <si>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</si>
  <si>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</si>
  <si>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</si>
  <si>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</si>
  <si>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</si>
  <si>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</si>
  <si>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</si>
  <si>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</si>
  <si>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</si>
  <si>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</si>
  <si>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</si>
  <si>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</si>
  <si>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</si>
  <si>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</si>
  <si>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</si>
  <si>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</si>
  <si>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</si>
  <si>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</si>
  <si>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</si>
  <si>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</si>
  <si>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</si>
  <si>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</si>
  <si>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</si>
  <si>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</si>
  <si>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</si>
  <si>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</si>
  <si>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</si>
  <si>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</si>
  <si>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</si>
  <si>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</si>
  <si>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</si>
  <si>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</si>
  <si>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</si>
  <si>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</si>
  <si>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</si>
  <si>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</si>
  <si>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</si>
  <si>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</si>
  <si>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</si>
  <si>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</si>
  <si>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</si>
  <si>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</si>
  <si>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</si>
  <si>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</si>
  <si>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</si>
  <si>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</si>
  <si>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</si>
  <si>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</si>
  <si>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</si>
  <si>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</si>
  <si>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</si>
  <si>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</si>
  <si>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</si>
  <si>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</si>
  <si>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</si>
  <si>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</si>
  <si>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</si>
  <si>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</si>
  <si>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</si>
  <si>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</si>
  <si>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</si>
  <si>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</si>
  <si>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</si>
  <si>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</si>
  <si>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</si>
  <si>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</si>
  <si>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</si>
  <si>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</si>
  <si>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</si>
  <si>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</si>
  <si>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</si>
  <si>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</si>
  <si>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</si>
  <si>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</si>
  <si>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</si>
  <si>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</si>
  <si>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</si>
  <si>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</si>
  <si>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</si>
  <si>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</si>
  <si>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</si>
  <si>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</si>
  <si>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</si>
  <si>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</si>
  <si>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</si>
  <si>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</si>
  <si>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</si>
  <si>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</si>
  <si>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</si>
  <si>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</si>
  <si>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</si>
  <si>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</si>
  <si>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</si>
  <si>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</si>
  <si>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</si>
  <si>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</si>
  <si>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</si>
  <si>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</si>
  <si>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</si>
  <si>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</si>
  <si>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</si>
  <si>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</si>
  <si>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</si>
  <si>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</si>
  <si>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</si>
  <si>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</si>
  <si>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</si>
  <si>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</si>
  <si>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</si>
  <si>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</si>
  <si>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</si>
  <si>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</si>
  <si>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</si>
  <si>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</si>
  <si>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</si>
  <si>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</si>
  <si>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</si>
  <si>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</si>
  <si>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</si>
  <si>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</si>
  <si>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</si>
  <si>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</si>
  <si>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</si>
  <si>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</si>
  <si>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</si>
  <si>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</si>
  <si>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</si>
  <si>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</si>
  <si>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</si>
  <si>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</si>
  <si>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</si>
  <si>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</si>
  <si>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</si>
  <si>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</si>
  <si>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</si>
  <si>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</si>
  <si>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</si>
  <si>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</si>
  <si>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</si>
  <si>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</si>
  <si>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</si>
  <si>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</si>
  <si>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</si>
  <si>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</si>
  <si>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</si>
  <si>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</si>
  <si>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</si>
  <si>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</si>
  <si>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</si>
  <si>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</si>
  <si>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</si>
  <si>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</si>
  <si>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</si>
  <si>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</si>
  <si>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</si>
  <si>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</si>
  <si>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</si>
  <si>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</si>
  <si>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</si>
  <si>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</si>
  <si>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</si>
  <si>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</si>
  <si>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</si>
  <si>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</si>
  <si>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</si>
  <si>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</si>
  <si>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</si>
  <si>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</si>
  <si>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</si>
  <si>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</si>
  <si>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</si>
  <si>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</si>
  <si>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</si>
  <si>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</si>
  <si>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</si>
  <si>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</si>
  <si>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</si>
  <si>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</si>
  <si>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</si>
  <si>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</si>
  <si>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</si>
  <si>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</si>
  <si>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</si>
  <si>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</si>
  <si>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</si>
  <si>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</si>
  <si>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</si>
  <si>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</si>
  <si>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</si>
  <si>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</si>
  <si>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</si>
  <si>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</si>
  <si>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</si>
  <si>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</si>
  <si>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</si>
  <si>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</si>
  <si>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</si>
  <si>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</si>
  <si>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</si>
  <si>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</si>
  <si>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</si>
  <si>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</si>
  <si>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</si>
  <si>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</si>
  <si>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</si>
  <si>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</si>
  <si>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</si>
  <si>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</si>
  <si>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</si>
  <si>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</si>
  <si>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</si>
  <si>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</si>
  <si>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</si>
  <si>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</si>
  <si>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</si>
  <si>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</si>
  <si>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</si>
  <si>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</si>
  <si>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</si>
  <si>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</si>
  <si>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</si>
  <si>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</si>
  <si>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</si>
  <si>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</si>
  <si>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</si>
  <si>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</si>
  <si>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</si>
  <si>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</si>
  <si>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</si>
  <si>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</si>
  <si>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</si>
  <si>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</si>
  <si>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</si>
  <si>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</si>
  <si>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</si>
  <si>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</si>
  <si>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</si>
  <si>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</si>
  <si>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</si>
  <si>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</si>
  <si>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</si>
  <si>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</si>
  <si>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</si>
  <si>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</si>
  <si>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</si>
  <si>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</si>
  <si>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</si>
  <si>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</si>
  <si>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</si>
  <si>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</si>
  <si>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</si>
  <si>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</si>
  <si>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</si>
  <si>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</si>
  <si>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</si>
  <si>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</si>
  <si>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</si>
  <si>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</si>
  <si>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</si>
  <si>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</si>
  <si>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</si>
  <si>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</si>
  <si>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</si>
  <si>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</si>
  <si>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</si>
  <si>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</si>
  <si>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</si>
  <si>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</si>
  <si>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</si>
  <si>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</si>
  <si>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</si>
  <si>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</si>
  <si>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</si>
  <si>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</si>
  <si>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</si>
  <si>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</si>
  <si>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</si>
  <si>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</si>
  <si>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</si>
  <si>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</si>
  <si>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</si>
  <si>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</si>
  <si>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</si>
  <si>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</si>
  <si>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</si>
  <si>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</si>
  <si>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</si>
  <si>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</si>
  <si>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</si>
  <si>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</si>
  <si>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</si>
  <si>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</si>
  <si>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</si>
  <si>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</si>
  <si>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</si>
  <si>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</si>
  <si>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</si>
  <si>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</si>
  <si>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</si>
  <si>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</si>
  <si>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</si>
  <si>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</si>
  <si>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</si>
  <si>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</si>
  <si>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</si>
  <si>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</si>
  <si>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</si>
  <si>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</si>
  <si>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</si>
  <si>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</si>
  <si>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</si>
  <si>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</si>
  <si>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</si>
  <si>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</si>
  <si>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</si>
  <si>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</si>
  <si>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</si>
  <si>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</si>
  <si>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</si>
  <si>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</si>
  <si>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</si>
  <si>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</si>
  <si>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</si>
  <si>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</si>
  <si>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</si>
  <si>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</si>
  <si>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</si>
  <si>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</si>
  <si>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</si>
  <si>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</si>
  <si>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</si>
  <si>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</si>
  <si>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</si>
  <si>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</si>
  <si>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</si>
  <si>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</si>
  <si>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</si>
  <si>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</si>
  <si>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</si>
  <si>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</si>
  <si>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</si>
  <si>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</si>
  <si>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</si>
  <si>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</si>
  <si>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</si>
  <si>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</si>
  <si>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</si>
  <si>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</si>
  <si>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</si>
  <si>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</si>
  <si>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</si>
  <si>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</si>
  <si>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</si>
  <si>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</si>
  <si>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</si>
  <si>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</si>
  <si>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</si>
  <si>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</si>
  <si>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</si>
  <si>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</si>
  <si>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</si>
  <si>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</si>
  <si>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</si>
  <si>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</si>
  <si>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</si>
  <si>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</si>
  <si>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</si>
  <si>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</si>
  <si>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</si>
  <si>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</si>
  <si>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</si>
  <si>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</si>
  <si>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</si>
  <si>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</si>
  <si>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</si>
  <si>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</si>
  <si>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</si>
  <si>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</si>
  <si>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</si>
  <si>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</si>
  <si>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</si>
  <si>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</si>
  <si>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</si>
  <si>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</si>
  <si>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</si>
  <si>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</si>
  <si>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</si>
  <si>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</si>
  <si>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</si>
  <si>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</si>
  <si>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</si>
  <si>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</si>
  <si>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</si>
  <si>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</si>
  <si>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</si>
  <si>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</si>
  <si>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</si>
  <si>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</si>
  <si>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</si>
  <si>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</si>
  <si>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</si>
  <si>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</si>
  <si>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</si>
  <si>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</si>
  <si>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</si>
  <si>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</si>
  <si>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</si>
  <si>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</si>
  <si>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</si>
  <si>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</si>
  <si>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</si>
  <si>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</si>
  <si>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</si>
  <si>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</si>
  <si>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</si>
  <si>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</si>
  <si>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</si>
  <si>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</si>
  <si>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</si>
  <si>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</si>
  <si>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</si>
  <si>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</si>
  <si>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</si>
  <si>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</si>
  <si>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</si>
  <si>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</si>
  <si>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</si>
  <si>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</si>
  <si>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</si>
  <si>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</si>
  <si>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</si>
  <si>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</si>
  <si>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</si>
  <si>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</si>
  <si>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</si>
  <si>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</si>
  <si>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</si>
  <si>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</si>
  <si>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</si>
  <si>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</si>
  <si>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</si>
  <si>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</si>
  <si>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</si>
  <si>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</si>
  <si>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</si>
  <si>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</si>
  <si>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</si>
  <si>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</si>
  <si>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</si>
  <si>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</si>
  <si>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</si>
  <si>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</si>
  <si>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</si>
  <si>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</si>
  <si>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</si>
  <si>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</si>
  <si>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</si>
  <si>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</si>
  <si>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</si>
  <si>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</si>
  <si>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</si>
  <si>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</si>
  <si>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</si>
  <si>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</si>
  <si>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</si>
  <si>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</si>
  <si>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</si>
  <si>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</si>
  <si>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</si>
  <si>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</si>
  <si>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</si>
  <si>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</si>
  <si>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</si>
  <si>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</si>
  <si>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</si>
  <si>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</si>
  <si>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</si>
  <si>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</si>
  <si>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</si>
  <si>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</si>
  <si>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</si>
  <si>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</si>
  <si>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</si>
  <si>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</si>
  <si>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</si>
  <si>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</si>
  <si>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</si>
  <si>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</si>
  <si>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</si>
  <si>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</si>
  <si>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</si>
  <si>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</si>
  <si>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</si>
  <si>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</si>
  <si>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</si>
  <si>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</si>
  <si>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</si>
  <si>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</si>
  <si>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</si>
  <si>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</si>
  <si>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</si>
  <si>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</si>
  <si>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</si>
  <si>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</si>
  <si>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</si>
  <si>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</si>
  <si>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</si>
  <si>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</si>
  <si>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</si>
  <si>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</si>
  <si>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</si>
  <si>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</si>
  <si>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</si>
  <si>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</si>
  <si>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</si>
  <si>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</si>
  <si>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</si>
  <si>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</si>
  <si>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</si>
  <si>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</si>
  <si>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</si>
  <si>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</si>
  <si>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</si>
  <si>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</si>
  <si>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</si>
  <si>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</si>
  <si>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</si>
  <si>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</si>
  <si>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</si>
  <si>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</si>
  <si>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</si>
  <si>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</si>
  <si>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</si>
  <si>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</si>
  <si>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</si>
  <si>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</si>
  <si>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</si>
  <si>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</si>
  <si>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</si>
  <si>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</si>
  <si>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</si>
  <si>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</si>
  <si>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</si>
  <si>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</si>
  <si>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</si>
  <si>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</si>
  <si>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</si>
  <si>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</si>
  <si>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</si>
  <si>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</si>
  <si>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</si>
  <si>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</si>
  <si>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</si>
  <si>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</si>
  <si>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</si>
  <si>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</si>
  <si>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</si>
  <si>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</si>
  <si>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</si>
  <si>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</si>
  <si>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</si>
  <si>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</si>
  <si>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</si>
  <si>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</si>
  <si>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</si>
  <si>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</si>
  <si>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</si>
  <si>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</si>
  <si>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</si>
  <si>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</si>
  <si>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</si>
  <si>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</si>
  <si>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</si>
  <si>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</si>
  <si>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</si>
  <si>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</si>
  <si>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</si>
  <si>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</si>
  <si>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</si>
  <si>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</si>
  <si>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</si>
  <si>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</si>
  <si>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</si>
  <si>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</si>
  <si>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</si>
  <si>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</si>
  <si>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</si>
  <si>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</si>
  <si>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</si>
  <si>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</si>
  <si>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</si>
  <si>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</si>
  <si>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</si>
  <si>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</si>
  <si>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</si>
  <si>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</si>
  <si>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</si>
  <si>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</si>
  <si>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</si>
  <si>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</si>
  <si>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</si>
  <si>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</si>
  <si>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</si>
  <si>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</si>
  <si>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</si>
  <si>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</si>
  <si>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</si>
  <si>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</si>
  <si>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</si>
  <si>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</si>
  <si>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</si>
  <si>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</si>
  <si>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</si>
  <si>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</si>
  <si>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</si>
  <si>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</si>
  <si>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</si>
  <si>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</si>
  <si>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</si>
  <si>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</si>
  <si>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</si>
  <si>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</si>
  <si>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</si>
  <si>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</si>
  <si>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</si>
  <si>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</si>
  <si>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</si>
  <si>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</si>
  <si>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</si>
  <si>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</si>
  <si>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</si>
  <si>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</si>
  <si>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</si>
  <si>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</si>
  <si>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</si>
  <si>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</si>
  <si>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</si>
  <si>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</si>
  <si>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</si>
  <si>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</si>
  <si>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</si>
  <si>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</si>
  <si>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</si>
  <si>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</si>
  <si>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</si>
  <si>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</si>
  <si>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</si>
  <si>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</si>
  <si>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</si>
  <si>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</si>
  <si>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</si>
  <si>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</si>
  <si>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</si>
  <si>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</si>
  <si>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</si>
  <si>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</si>
  <si>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</si>
  <si>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</si>
  <si>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</si>
  <si>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</si>
  <si>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</si>
  <si>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</si>
  <si>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</si>
  <si>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</si>
  <si>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</si>
  <si>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</si>
  <si>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</si>
  <si>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</si>
  <si>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</si>
  <si>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</si>
  <si>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</si>
  <si>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</si>
  <si>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</si>
  <si>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</si>
  <si>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</si>
  <si>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</si>
  <si>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</si>
  <si>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</si>
  <si>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</si>
  <si>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</si>
  <si>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</si>
  <si>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</si>
  <si>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</si>
  <si>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</si>
  <si>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</si>
  <si>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</si>
  <si>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</si>
  <si>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</si>
  <si>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</si>
  <si>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</si>
  <si>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</si>
  <si>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</si>
  <si>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</si>
  <si>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</si>
  <si>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</si>
  <si>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</si>
  <si>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</si>
  <si>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</si>
  <si>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</si>
  <si>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</si>
  <si>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</si>
  <si>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</si>
  <si>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</si>
  <si>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</si>
  <si>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</si>
  <si>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</si>
  <si>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</si>
  <si>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</si>
  <si>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</si>
  <si>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</si>
  <si>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</si>
  <si>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</si>
  <si>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</si>
  <si>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</si>
  <si>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</si>
  <si>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</si>
  <si>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</si>
  <si>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</si>
  <si>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</si>
  <si>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</si>
  <si>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</si>
  <si>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</si>
  <si>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</si>
  <si>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</si>
  <si>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</si>
  <si>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</si>
  <si>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</si>
  <si>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</si>
  <si>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</si>
  <si>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</si>
  <si>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</si>
  <si>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</si>
  <si>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</si>
  <si>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</si>
  <si>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</si>
  <si>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</si>
  <si>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</si>
  <si>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</si>
  <si>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</si>
  <si>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</si>
  <si>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</si>
  <si>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</si>
  <si>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</si>
  <si>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</si>
  <si>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</si>
  <si>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</si>
  <si>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</si>
  <si>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</si>
  <si>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</si>
  <si>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</si>
  <si>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</si>
  <si>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</si>
  <si>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</si>
  <si>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</si>
  <si>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</si>
  <si>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</si>
  <si>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</si>
  <si>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</si>
  <si>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</si>
  <si>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</si>
  <si>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</si>
  <si>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</si>
  <si>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</si>
  <si>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</si>
  <si>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</si>
  <si>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</si>
  <si>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</si>
  <si>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</si>
  <si>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</si>
  <si>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</si>
  <si>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</si>
  <si>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</si>
  <si>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</si>
  <si>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</si>
  <si>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</si>
  <si>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</si>
  <si>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</si>
  <si>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</si>
  <si>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</si>
  <si>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</si>
  <si>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</si>
  <si>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</si>
  <si>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</si>
  <si>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</si>
  <si>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</si>
  <si>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</si>
  <si>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</si>
  <si>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</si>
  <si>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</si>
  <si>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</si>
  <si>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</si>
  <si>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</si>
  <si>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</si>
  <si>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</si>
  <si>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</si>
  <si>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</si>
  <si>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</si>
  <si>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</si>
  <si>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</si>
  <si>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</si>
  <si>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</si>
  <si>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</si>
  <si>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</si>
  <si>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</si>
  <si>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</si>
  <si>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</si>
  <si>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</si>
  <si>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</si>
  <si>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</si>
  <si>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</si>
  <si>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</si>
  <si>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</si>
  <si>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</si>
  <si>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</si>
  <si>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</si>
  <si>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</si>
  <si>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</si>
  <si>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</si>
  <si>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</si>
  <si>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</si>
  <si>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</si>
  <si>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</si>
  <si>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</si>
  <si>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</si>
  <si>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</si>
  <si>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</si>
  <si>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</si>
  <si>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</si>
  <si>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</si>
  <si>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</si>
  <si>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</si>
  <si>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</si>
  <si>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</si>
  <si>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</si>
  <si>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</si>
  <si>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</si>
  <si>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</si>
  <si>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</si>
  <si>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</si>
  <si>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</si>
  <si>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</si>
  <si>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</si>
  <si>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</si>
  <si>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</si>
  <si>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</si>
  <si>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</si>
  <si>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</si>
  <si>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</si>
  <si>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</si>
  <si>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</si>
  <si>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</si>
  <si>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</si>
  <si>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</si>
  <si>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</si>
  <si>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</si>
  <si>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</si>
  <si>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</si>
  <si>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</si>
  <si>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</si>
  <si>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</si>
  <si>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</si>
  <si>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</si>
  <si>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</si>
  <si>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</si>
  <si>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</si>
  <si>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</si>
  <si>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</si>
  <si>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</si>
  <si>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</si>
  <si>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</si>
  <si>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</si>
  <si>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</si>
  <si>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</si>
  <si>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</si>
  <si>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</si>
  <si>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</si>
  <si>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</si>
  <si>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</si>
  <si>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</si>
  <si>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</si>
  <si>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</si>
  <si>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</si>
  <si>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</si>
  <si>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</si>
  <si>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</si>
  <si>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</si>
  <si>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</si>
  <si>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</si>
  <si>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</si>
  <si>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</si>
  <si>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</si>
  <si>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</si>
  <si>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</si>
  <si>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</si>
  <si>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</si>
  <si>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</si>
  <si>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</si>
  <si>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</si>
  <si>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</si>
  <si>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</si>
  <si>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</si>
  <si>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</si>
  <si>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</si>
  <si>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</si>
  <si>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</si>
  <si>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</si>
  <si>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</si>
  <si>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</si>
  <si>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</si>
  <si>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</si>
  <si>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</si>
  <si>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</si>
  <si>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</si>
  <si>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</si>
  <si>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</si>
  <si>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</si>
  <si>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</si>
  <si>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</si>
  <si>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</si>
  <si>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</si>
  <si>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</si>
  <si>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</si>
  <si>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</si>
  <si>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</si>
  <si>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</si>
  <si>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</si>
  <si>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</si>
  <si>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</si>
  <si>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</si>
  <si>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</si>
  <si>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</si>
  <si>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</si>
  <si>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</si>
  <si>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</si>
  <si>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</si>
  <si>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</si>
  <si>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</si>
  <si>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</si>
  <si>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</si>
  <si>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</si>
  <si>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</si>
  <si>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</si>
  <si>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</si>
  <si>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</si>
  <si>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</si>
  <si>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</si>
  <si>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</si>
  <si>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</si>
  <si>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</si>
  <si>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</si>
  <si>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</si>
  <si>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</si>
  <si>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</si>
  <si>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</si>
  <si>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</si>
  <si>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</si>
  <si>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</si>
  <si>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</si>
  <si>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</si>
  <si>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</si>
  <si>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</si>
  <si>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</si>
  <si>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</si>
  <si>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</si>
  <si>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</si>
  <si>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</si>
  <si>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</si>
  <si>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</si>
  <si>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</si>
  <si>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</si>
  <si>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</si>
  <si>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</si>
  <si>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</si>
  <si>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</si>
  <si>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</si>
  <si>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</si>
  <si>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</si>
  <si>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</si>
  <si>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</si>
  <si>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</si>
  <si>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</si>
  <si>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</si>
  <si>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</si>
  <si>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</si>
  <si>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</si>
  <si>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</si>
  <si>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</si>
  <si>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</si>
  <si>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</si>
  <si>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</si>
  <si>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</si>
  <si>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</si>
  <si>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</si>
  <si>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</si>
  <si>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</si>
  <si>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</si>
  <si>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</si>
  <si>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</si>
  <si>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</si>
  <si>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</si>
  <si>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</si>
  <si>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</si>
  <si>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</si>
  <si>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</si>
  <si>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</si>
  <si>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</si>
  <si>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</si>
  <si>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</si>
  <si>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</si>
  <si>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</si>
  <si>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</si>
  <si>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</si>
  <si>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</si>
  <si>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</si>
  <si>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</si>
  <si>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</si>
  <si>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</si>
  <si>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</si>
  <si>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</si>
  <si>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</si>
  <si>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</si>
  <si>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</si>
  <si>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</si>
  <si>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</si>
  <si>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</si>
  <si>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</si>
  <si>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</si>
  <si>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</si>
  <si>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</si>
  <si>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</si>
  <si>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</si>
  <si>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</si>
  <si>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</si>
  <si>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</si>
  <si>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</si>
  <si>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</si>
  <si>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</si>
  <si>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</si>
  <si>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</si>
  <si>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</si>
  <si>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</si>
  <si>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</si>
  <si>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</si>
  <si>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</si>
  <si>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</si>
  <si>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</si>
  <si>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</si>
  <si>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</si>
  <si>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</si>
  <si>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</si>
  <si>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</si>
  <si>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</si>
  <si>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</si>
  <si>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</si>
  <si>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</si>
  <si>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</si>
  <si>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</si>
  <si>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</si>
  <si>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</si>
  <si>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</si>
  <si>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</si>
  <si>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</si>
  <si>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</si>
  <si>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</si>
  <si>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</si>
  <si>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</si>
  <si>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</si>
  <si>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</si>
  <si>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</si>
  <si>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</si>
  <si>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</si>
  <si>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</si>
  <si>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</si>
  <si>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</si>
  <si>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</si>
  <si>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</si>
  <si>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</si>
  <si>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</si>
  <si>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</si>
  <si>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</si>
  <si>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</si>
  <si>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</si>
  <si>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</si>
  <si>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</si>
  <si>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</si>
  <si>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</si>
  <si>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</si>
  <si>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</si>
  <si>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</si>
  <si>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</si>
  <si>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</si>
  <si>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</si>
  <si>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</si>
  <si>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</si>
  <si>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</si>
  <si>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</si>
  <si>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</si>
  <si>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</si>
  <si>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</si>
  <si>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</si>
  <si>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</si>
  <si>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</si>
  <si>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</si>
  <si>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</si>
  <si>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</si>
  <si>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</si>
  <si>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</si>
  <si>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</si>
  <si>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</si>
  <si>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</si>
  <si>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</si>
  <si>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</si>
  <si>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</si>
  <si>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</si>
  <si>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</si>
  <si>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</si>
  <si>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</si>
  <si>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</si>
  <si>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</si>
  <si>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</si>
  <si>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</si>
  <si>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</si>
  <si>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</si>
  <si>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</si>
  <si>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</si>
  <si>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</si>
  <si>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</si>
  <si>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</si>
  <si>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</si>
  <si>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</si>
  <si>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</si>
  <si>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</si>
  <si>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</si>
  <si>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</si>
  <si>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</si>
  <si>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</si>
  <si>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</si>
  <si>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</si>
  <si>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</si>
  <si>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</si>
  <si>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</si>
  <si>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</si>
  <si>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</si>
  <si>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</si>
  <si>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</si>
  <si>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</si>
  <si>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</si>
  <si>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</si>
  <si>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</si>
  <si>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</si>
  <si>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</si>
  <si>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</si>
  <si>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</si>
  <si>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</si>
  <si>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</si>
  <si>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</si>
  <si>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</si>
  <si>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</si>
  <si>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</si>
  <si>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</si>
  <si>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</si>
  <si>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</si>
  <si>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</si>
  <si>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</si>
  <si>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</si>
  <si>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</si>
  <si>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</si>
  <si>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</si>
  <si>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</si>
  <si>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</si>
  <si>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</si>
  <si>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</si>
  <si>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</si>
  <si>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</si>
  <si>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</si>
  <si>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</si>
  <si>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</si>
  <si>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</si>
  <si>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</si>
  <si>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</si>
  <si>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</si>
  <si>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</si>
  <si>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</si>
  <si>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</si>
  <si>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</si>
  <si>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</si>
  <si>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</si>
  <si>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</si>
  <si>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</si>
  <si>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</si>
  <si>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</si>
  <si>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</si>
  <si>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</si>
  <si>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</si>
  <si>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</si>
  <si>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</si>
  <si>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</si>
  <si>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</si>
  <si>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</si>
  <si>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</si>
  <si>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</si>
  <si>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</si>
  <si>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</si>
  <si>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</si>
  <si>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</si>
  <si>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</si>
  <si>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</si>
  <si>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</si>
  <si>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</si>
  <si>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</si>
  <si>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</si>
  <si>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</si>
  <si>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</si>
  <si>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</si>
  <si>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</si>
  <si>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</si>
  <si>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</si>
  <si>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</si>
  <si>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</si>
  <si>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</si>
  <si>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</si>
  <si>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</si>
  <si>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</si>
  <si>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</si>
  <si>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</si>
  <si>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</si>
  <si>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</si>
  <si>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</si>
  <si>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</si>
  <si>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</si>
  <si>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</si>
  <si>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</si>
  <si>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</si>
  <si>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</si>
  <si>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</si>
  <si>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</si>
  <si>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</si>
  <si>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</si>
  <si>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</si>
  <si>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</si>
  <si>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</si>
  <si>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</si>
  <si>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</si>
  <si>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</si>
  <si>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</si>
  <si>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</si>
  <si>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</si>
  <si>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</si>
  <si>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</si>
  <si>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</si>
  <si>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</si>
  <si>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</si>
  <si>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</si>
  <si>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</si>
  <si>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</si>
  <si>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</si>
  <si>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</si>
  <si>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</si>
  <si>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</si>
  <si>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</si>
  <si>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</si>
  <si>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</si>
  <si>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</si>
  <si>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</si>
  <si>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</si>
  <si>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</si>
  <si>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</si>
  <si>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</si>
  <si>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</si>
  <si>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</si>
  <si>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</si>
  <si>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</si>
  <si>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</si>
  <si>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</si>
  <si>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</si>
  <si>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</si>
  <si>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</si>
  <si>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</si>
  <si>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</si>
  <si>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</si>
  <si>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</si>
  <si>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</si>
  <si>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</si>
  <si>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</si>
  <si>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</si>
  <si>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</si>
  <si>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</si>
  <si>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</si>
  <si>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</si>
  <si>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</si>
  <si>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</si>
  <si>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</si>
  <si>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</si>
  <si>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</si>
  <si>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</si>
  <si>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</si>
  <si>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</si>
  <si>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</si>
  <si>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</si>
  <si>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</si>
  <si>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</si>
  <si>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</si>
  <si>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</si>
  <si>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</si>
  <si>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</si>
  <si>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</si>
  <si>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</si>
  <si>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</si>
  <si>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</si>
  <si>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</si>
  <si>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</si>
  <si>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</si>
  <si>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</si>
  <si>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</si>
  <si>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</si>
  <si>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</si>
  <si>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</si>
  <si>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</si>
  <si>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</si>
  <si>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</si>
  <si>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</si>
  <si>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</si>
  <si>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</si>
  <si>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</si>
  <si>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</si>
  <si>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</si>
  <si>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</si>
  <si>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</si>
  <si>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</si>
  <si>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</si>
  <si>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</si>
  <si>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</si>
  <si>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</si>
  <si>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</si>
  <si>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</si>
  <si>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</si>
  <si>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</si>
  <si>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</si>
  <si>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</si>
  <si>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</si>
  <si>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</si>
  <si>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</si>
  <si>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</si>
  <si>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</si>
  <si>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</si>
  <si>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</si>
  <si>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</si>
  <si>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</si>
  <si>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</si>
  <si>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</si>
  <si>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</si>
  <si>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</si>
  <si>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</si>
  <si>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</si>
  <si>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</si>
  <si>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</si>
  <si>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</si>
  <si>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</si>
  <si>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</si>
  <si>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</si>
  <si>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</si>
  <si>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</si>
  <si>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</si>
  <si>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</si>
  <si>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</si>
  <si>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</si>
  <si>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</si>
  <si>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</si>
  <si>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</si>
  <si>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</si>
  <si>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</si>
  <si>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</si>
  <si>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</si>
  <si>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</si>
  <si>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</si>
  <si>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</si>
  <si>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</si>
  <si>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</si>
  <si>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</si>
  <si>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</si>
  <si>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</si>
  <si>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</si>
  <si>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</si>
  <si>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</si>
  <si>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</si>
  <si>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</si>
  <si>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</si>
  <si>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</si>
  <si>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</si>
  <si>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</si>
  <si>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</si>
  <si>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</si>
  <si>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</si>
  <si>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</si>
  <si>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</si>
  <si>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</si>
  <si>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</si>
  <si>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</si>
  <si>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</si>
  <si>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</si>
  <si>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</si>
  <si>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</si>
  <si>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</si>
  <si>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</si>
  <si>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</si>
  <si>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</si>
  <si>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</si>
  <si>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</si>
  <si>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</si>
  <si>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</si>
  <si>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</si>
  <si>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</si>
  <si>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</si>
  <si>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</si>
  <si>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</si>
  <si>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</si>
  <si>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</si>
  <si>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</si>
  <si>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</si>
  <si>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</si>
  <si>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</si>
  <si>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</si>
  <si>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</si>
  <si>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</si>
  <si>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</si>
  <si>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</si>
  <si>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</si>
  <si>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</si>
  <si>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</si>
  <si>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</si>
  <si>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</si>
  <si>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</si>
  <si>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</si>
  <si>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</si>
  <si>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</si>
  <si>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</si>
  <si>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</si>
  <si>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</si>
  <si>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</si>
  <si>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</si>
  <si>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</si>
  <si>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</si>
  <si>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</si>
  <si>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</si>
  <si>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</si>
  <si>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</si>
  <si>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</si>
  <si>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</si>
  <si>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</si>
  <si>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</si>
  <si>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</si>
  <si>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</si>
  <si>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</si>
  <si>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</si>
  <si>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</si>
  <si>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</si>
  <si>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</si>
  <si>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</si>
  <si>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</si>
  <si>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</si>
  <si>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</si>
  <si>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</si>
  <si>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</si>
  <si>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</si>
  <si>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</si>
  <si>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</si>
  <si>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</si>
  <si>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</si>
  <si>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</si>
  <si>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</si>
  <si>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</si>
  <si>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</si>
  <si>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</si>
  <si>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</si>
  <si>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</si>
  <si>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</si>
  <si>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</si>
  <si>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</si>
  <si>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</si>
  <si>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</si>
  <si>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</si>
  <si>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</si>
  <si>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</si>
  <si>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</si>
  <si>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</si>
  <si>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</si>
  <si>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</si>
  <si>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</si>
  <si>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</si>
  <si>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</si>
  <si>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</si>
  <si>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</si>
  <si>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</si>
  <si>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</si>
  <si>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</si>
  <si>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</si>
  <si>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</si>
  <si>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</si>
  <si>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</si>
  <si>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</si>
  <si>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</si>
  <si>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</si>
  <si>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</si>
  <si>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</si>
  <si>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</si>
  <si>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</si>
  <si>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</si>
  <si>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</si>
  <si>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</si>
  <si>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</si>
  <si>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</si>
  <si>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</si>
  <si>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</si>
  <si>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</si>
  <si>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</si>
  <si>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</si>
  <si>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</si>
  <si>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</si>
  <si>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</si>
  <si>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</si>
  <si>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</si>
  <si>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</si>
  <si>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</si>
  <si>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</si>
  <si>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</si>
  <si>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</si>
  <si>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</si>
  <si>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</si>
  <si>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</si>
  <si>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</si>
  <si>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</si>
  <si>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</si>
  <si>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</si>
  <si>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</si>
  <si>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</si>
  <si>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</si>
  <si>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</si>
  <si>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</si>
  <si>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</si>
  <si>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</si>
  <si>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</si>
  <si>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</si>
  <si>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</si>
  <si>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</si>
  <si>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</si>
  <si>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</si>
  <si>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</si>
  <si>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</si>
  <si>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</si>
  <si>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</si>
  <si>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</si>
  <si>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</si>
  <si>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</si>
  <si>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</si>
  <si>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</si>
  <si>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</si>
  <si>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</si>
  <si>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</si>
  <si>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</si>
  <si>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</si>
  <si>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</si>
  <si>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</si>
  <si>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</si>
  <si>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</si>
  <si>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</si>
  <si>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</si>
  <si>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</si>
  <si>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</si>
  <si>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</si>
  <si>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</si>
  <si>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</si>
  <si>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</si>
  <si>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</si>
  <si>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</si>
  <si>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</si>
  <si>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</si>
  <si>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</si>
  <si>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</si>
  <si>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</si>
  <si>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</si>
  <si>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</si>
  <si>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</si>
  <si>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</si>
  <si>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</si>
  <si>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</si>
  <si>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</si>
  <si>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</si>
  <si>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</si>
  <si>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</si>
  <si>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</si>
  <si>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</si>
  <si>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</si>
  <si>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</si>
  <si>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</si>
  <si>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</si>
  <si>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</si>
  <si>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</si>
  <si>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</si>
  <si>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</si>
  <si>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</si>
  <si>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</si>
  <si>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</si>
  <si>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</si>
  <si>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</si>
  <si>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</si>
  <si>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</si>
  <si>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</si>
  <si>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</si>
  <si>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</si>
  <si>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</si>
  <si>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</si>
  <si>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</si>
  <si>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</si>
  <si>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</si>
  <si>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</si>
  <si>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</si>
  <si>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</si>
  <si>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</si>
  <si>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</si>
  <si>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</si>
  <si>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</si>
  <si>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</si>
  <si>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</si>
  <si>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</si>
  <si>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</si>
  <si>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</si>
  <si>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</si>
  <si>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</si>
  <si>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</si>
  <si>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</si>
  <si>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</si>
  <si>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</si>
  <si>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</si>
  <si>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</si>
  <si>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</si>
  <si>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</si>
  <si>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</si>
  <si>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</si>
  <si>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</si>
  <si>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</si>
  <si>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</si>
  <si>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</si>
  <si>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</si>
  <si>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</si>
  <si>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</si>
  <si>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</si>
  <si>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</si>
  <si>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</si>
  <si>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</si>
  <si>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</si>
  <si>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</si>
  <si>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</si>
  <si>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</si>
  <si>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</si>
  <si>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</si>
  <si>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</si>
  <si>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</si>
  <si>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</si>
  <si>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</si>
  <si>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</si>
  <si>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</si>
  <si>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</si>
  <si>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</si>
  <si>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</si>
  <si>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</si>
  <si>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</si>
  <si>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</si>
  <si>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</si>
  <si>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</si>
  <si>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</si>
  <si>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</si>
  <si>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</si>
  <si>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</si>
  <si>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</si>
  <si>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</si>
  <si>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</si>
  <si>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</si>
  <si>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</si>
  <si>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</si>
  <si>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</si>
  <si>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</si>
  <si>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</si>
  <si>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</si>
  <si>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</si>
  <si>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</si>
  <si>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</si>
  <si>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</si>
  <si>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</si>
  <si>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</si>
  <si>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</si>
  <si>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</si>
  <si>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</si>
  <si>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</si>
  <si>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</si>
  <si>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</si>
  <si>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</si>
  <si>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</si>
  <si>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</si>
  <si>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</si>
  <si>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</si>
  <si>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</si>
  <si>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</si>
  <si>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</si>
  <si>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</si>
  <si>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</si>
  <si>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</si>
  <si>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</si>
  <si>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</si>
  <si>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</si>
  <si>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</si>
  <si>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</si>
  <si>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</si>
  <si>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</si>
  <si>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</si>
  <si>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</si>
  <si>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</si>
  <si>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</si>
  <si>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</si>
  <si>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</si>
  <si>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</si>
  <si>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</si>
  <si>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</si>
  <si>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</si>
  <si>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</si>
  <si>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</si>
  <si>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</si>
  <si>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</si>
  <si>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</si>
  <si>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</si>
  <si>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</si>
  <si>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</si>
  <si>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</si>
  <si>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</si>
  <si>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</si>
  <si>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</si>
  <si>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</si>
  <si>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</si>
  <si>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</si>
  <si>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</si>
  <si>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</si>
  <si>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</si>
  <si>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</si>
  <si>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</si>
  <si>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</si>
  <si>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</si>
  <si>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</si>
  <si>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</si>
  <si>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</si>
  <si>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</si>
  <si>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</si>
  <si>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</si>
  <si>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</si>
  <si>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</si>
  <si>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</si>
  <si>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</si>
  <si>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</si>
  <si>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</si>
  <si>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</si>
  <si>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</si>
  <si>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</si>
  <si>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</si>
  <si>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</si>
  <si>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</si>
  <si>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</si>
  <si>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</si>
  <si>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</si>
  <si>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</si>
  <si>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</si>
  <si>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</si>
  <si>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</si>
  <si>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</si>
  <si>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</si>
  <si>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</si>
  <si>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</si>
  <si>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</si>
  <si>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</si>
  <si>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</si>
  <si>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</si>
  <si>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</si>
  <si>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</si>
  <si>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</si>
  <si>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</si>
  <si>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</si>
  <si>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</si>
  <si>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</si>
  <si>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</si>
  <si>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</si>
  <si>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</si>
  <si>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</si>
  <si>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</si>
  <si>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</si>
  <si>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</si>
  <si>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</si>
  <si>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</si>
  <si>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</si>
  <si>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</si>
  <si>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</si>
  <si>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</si>
  <si>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</si>
  <si>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</si>
  <si>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</si>
  <si>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</si>
  <si>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</si>
  <si>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</si>
  <si>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</si>
  <si>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</si>
  <si>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</si>
  <si>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</si>
  <si>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</si>
  <si>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</si>
  <si>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</si>
  <si>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</si>
  <si>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</si>
  <si>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</si>
  <si>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</si>
  <si>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</si>
  <si>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</si>
  <si>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</si>
  <si>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</si>
  <si>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</si>
  <si>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</si>
  <si>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</si>
  <si>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</si>
  <si>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</si>
  <si>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</si>
  <si>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</si>
  <si>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</si>
  <si>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</si>
  <si>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</si>
  <si>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</si>
  <si>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</si>
  <si>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</si>
  <si>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</si>
  <si>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</si>
  <si>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</si>
  <si>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</si>
  <si>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</si>
  <si>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</si>
  <si>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</si>
  <si>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</si>
  <si>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</si>
  <si>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</si>
  <si>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</si>
  <si>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</si>
  <si>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</si>
  <si>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</si>
  <si>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</si>
  <si>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</si>
  <si>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</si>
  <si>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</si>
  <si>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</si>
  <si>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</si>
  <si>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</si>
  <si>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</si>
  <si>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</si>
  <si>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</si>
  <si>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</si>
  <si>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</si>
  <si>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</si>
  <si>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</si>
  <si>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</si>
  <si>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</si>
  <si>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</si>
  <si>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</si>
  <si>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</si>
  <si>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</si>
  <si>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</si>
  <si>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</si>
  <si>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</si>
  <si>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</si>
  <si>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</si>
  <si>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</si>
  <si>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</si>
  <si>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</si>
  <si>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</si>
  <si>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</si>
  <si>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</si>
  <si>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</si>
  <si>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</si>
  <si>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</si>
  <si>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</si>
  <si>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</si>
  <si>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</si>
  <si>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</si>
  <si>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</si>
  <si>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</si>
  <si>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</si>
  <si>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</si>
  <si>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</si>
  <si>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</si>
  <si>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</si>
  <si>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</si>
  <si>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</si>
  <si>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</si>
  <si>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</si>
  <si>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</si>
  <si>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</si>
  <si>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</si>
  <si>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</si>
  <si>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</si>
  <si>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</si>
  <si>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</si>
  <si>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</si>
  <si>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</si>
  <si>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</si>
  <si>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</si>
  <si>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</si>
  <si>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</si>
  <si>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</si>
  <si>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</si>
  <si>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</si>
  <si>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</si>
  <si>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</si>
  <si>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</si>
  <si>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</si>
  <si>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</si>
  <si>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</si>
  <si>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</si>
  <si>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</si>
  <si>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</si>
  <si>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</si>
  <si>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</si>
  <si>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</si>
  <si>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</si>
  <si>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</si>
  <si>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</si>
  <si>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</si>
  <si>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</si>
  <si>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</si>
  <si>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</si>
  <si>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</si>
  <si>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</si>
  <si>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</si>
  <si>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</si>
  <si>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</si>
  <si>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</si>
  <si>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</si>
  <si>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</si>
  <si>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</si>
  <si>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</si>
  <si>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</si>
  <si>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</si>
  <si>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</si>
  <si>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</si>
  <si>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</si>
  <si>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</si>
  <si>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</si>
  <si>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</si>
  <si>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</si>
  <si>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</si>
  <si>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</si>
  <si>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</si>
  <si>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</si>
  <si>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</si>
  <si>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</si>
  <si>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</si>
  <si>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</si>
  <si>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</si>
  <si>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</si>
  <si>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</si>
  <si>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</si>
  <si>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</si>
  <si>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</si>
  <si>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</si>
  <si>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</si>
  <si>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</si>
  <si>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</si>
  <si>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</si>
  <si>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</si>
  <si>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</si>
  <si>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</si>
  <si>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</si>
  <si>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</si>
  <si>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</si>
  <si>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</si>
  <si>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</si>
  <si>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</si>
  <si>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</si>
  <si>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</si>
  <si>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</si>
  <si>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</si>
  <si>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</si>
  <si>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</si>
  <si>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</si>
  <si>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</si>
  <si>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</si>
  <si>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</si>
  <si>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</si>
  <si>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</si>
  <si>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</si>
  <si>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</si>
  <si>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</si>
  <si>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</si>
  <si>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</si>
  <si>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</si>
  <si>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</si>
  <si>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</si>
  <si>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</si>
  <si>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</si>
  <si>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</si>
  <si>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</si>
  <si>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</si>
  <si>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</si>
  <si>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</si>
  <si>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</si>
  <si>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</si>
  <si>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</si>
  <si>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</si>
  <si>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</si>
  <si>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</si>
  <si>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</si>
  <si>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</si>
  <si>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</si>
  <si>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</si>
  <si>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</si>
  <si>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</si>
  <si>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</si>
  <si>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</si>
  <si>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</si>
  <si>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</si>
  <si>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</si>
  <si>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</si>
  <si>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</si>
  <si>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</si>
  <si>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</si>
  <si>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</si>
  <si>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</si>
  <si>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</si>
  <si>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</si>
  <si>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</si>
  <si>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</si>
  <si>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</si>
  <si>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</si>
  <si>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</si>
  <si>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</si>
  <si>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</si>
  <si>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</si>
  <si>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</si>
  <si>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</si>
  <si>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</si>
  <si>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</si>
  <si>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</si>
  <si>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</si>
  <si>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</si>
  <si>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</si>
  <si>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</si>
  <si>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</si>
  <si>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</si>
  <si>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</si>
  <si>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</si>
  <si>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</si>
  <si>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</si>
  <si>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</si>
  <si>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</si>
  <si>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</si>
  <si>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</si>
  <si>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</si>
  <si>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</si>
  <si>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</si>
  <si>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</si>
  <si>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</si>
  <si>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</si>
  <si>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</si>
  <si>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</si>
  <si>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</si>
  <si>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</si>
  <si>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</si>
  <si>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</si>
  <si>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</si>
  <si>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</si>
  <si>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</si>
  <si>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</si>
  <si>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</si>
  <si>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</si>
  <si>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</si>
  <si>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</si>
  <si>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</si>
  <si>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</si>
  <si>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</si>
  <si>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</si>
  <si>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</si>
  <si>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</si>
  <si>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</si>
  <si>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</si>
  <si>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</si>
  <si>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</si>
  <si>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</si>
  <si>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</si>
  <si>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</si>
  <si>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</si>
  <si>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</si>
  <si>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</si>
  <si>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</si>
  <si>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</si>
  <si>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</si>
  <si>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</si>
  <si>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</si>
  <si>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</si>
  <si>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</si>
  <si>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</si>
  <si>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</si>
  <si>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</si>
  <si>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</si>
  <si>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</si>
  <si>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</si>
  <si>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</si>
  <si>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</si>
  <si>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</si>
  <si>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</si>
  <si>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</si>
  <si>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</si>
  <si>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</si>
  <si>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</si>
  <si>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</si>
  <si>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</si>
  <si>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</si>
  <si>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</si>
  <si>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</si>
  <si>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</si>
  <si>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</si>
  <si>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</si>
  <si>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</si>
  <si>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</si>
  <si>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</si>
  <si>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</si>
  <si>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</si>
  <si>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</si>
  <si>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</si>
  <si>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</si>
  <si>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</si>
  <si>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</si>
  <si>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</si>
  <si>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</si>
  <si>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</si>
  <si>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</si>
  <si>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</si>
  <si>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</si>
  <si>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</si>
  <si>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</si>
  <si>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</si>
  <si>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</si>
  <si>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</si>
  <si>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</si>
  <si>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</si>
  <si>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</si>
  <si>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</si>
  <si>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</si>
  <si>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</si>
  <si>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</si>
  <si>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</si>
  <si>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</si>
  <si>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</si>
  <si>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</si>
  <si>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</si>
  <si>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</si>
  <si>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</si>
  <si>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</si>
  <si>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</si>
  <si>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</si>
  <si>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</si>
  <si>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</si>
  <si>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</si>
  <si>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</si>
  <si>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</si>
  <si>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</si>
  <si>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</si>
  <si>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</si>
  <si>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</si>
  <si>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</si>
  <si>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</si>
  <si>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</si>
  <si>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</si>
  <si>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</si>
  <si>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</si>
  <si>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</si>
  <si>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</si>
  <si>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</si>
  <si>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</si>
  <si>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</si>
  <si>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</si>
  <si>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</si>
  <si>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</si>
  <si>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</si>
  <si>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</si>
  <si>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</si>
  <si>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</si>
  <si>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</si>
  <si>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</si>
  <si>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</si>
  <si>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</si>
  <si>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</si>
  <si>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</si>
  <si>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</si>
  <si>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</si>
  <si>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</si>
  <si>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</si>
  <si>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</si>
  <si>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</si>
  <si>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</si>
  <si>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</si>
  <si>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</si>
  <si>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</si>
  <si>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</si>
  <si>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</si>
  <si>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</si>
  <si>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</si>
  <si>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</si>
  <si>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</si>
  <si>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</si>
  <si>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</si>
  <si>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</si>
  <si>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</si>
  <si>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</si>
  <si>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</si>
  <si>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</si>
  <si>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</si>
  <si>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</si>
  <si>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</si>
  <si>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</si>
  <si>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</si>
  <si>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</si>
  <si>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</si>
  <si>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</si>
  <si>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</si>
  <si>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</si>
  <si>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</si>
  <si>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</si>
  <si>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</si>
  <si>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</si>
  <si>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</si>
  <si>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</si>
  <si>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</si>
  <si>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</si>
  <si>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</si>
  <si>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</si>
  <si>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</si>
  <si>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</si>
  <si>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</si>
  <si>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</si>
  <si>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</si>
  <si>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</si>
  <si>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</si>
  <si>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</si>
  <si>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</si>
  <si>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</si>
  <si>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</si>
  <si>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</si>
  <si>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</si>
  <si>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</si>
  <si>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</si>
  <si>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</si>
  <si>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</si>
  <si>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</si>
  <si>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</si>
  <si>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</si>
  <si>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</si>
  <si>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</si>
  <si>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</si>
  <si>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</si>
  <si>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</si>
  <si>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</si>
  <si>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</si>
  <si>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</si>
  <si>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</si>
  <si>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</si>
  <si>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</si>
  <si>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</si>
  <si>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</si>
  <si>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</si>
  <si>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</si>
  <si>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</si>
  <si>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</si>
  <si>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</si>
  <si>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</si>
  <si>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</si>
  <si>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</si>
  <si>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</si>
  <si>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</si>
  <si>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</si>
  <si>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</si>
  <si>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</si>
  <si>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</si>
  <si>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</si>
  <si>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</si>
  <si>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</si>
  <si>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</si>
  <si>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</si>
  <si>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</si>
  <si>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</si>
  <si>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</si>
  <si>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</si>
  <si>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</si>
  <si>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</si>
  <si>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</si>
  <si>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</si>
  <si>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</si>
  <si>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</si>
  <si>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</si>
  <si>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</si>
  <si>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</si>
  <si>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</si>
  <si>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</si>
  <si>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</si>
  <si>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</si>
  <si>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</si>
  <si>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</si>
  <si>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</si>
  <si>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</si>
  <si>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</si>
  <si>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</si>
  <si>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</si>
  <si>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</si>
  <si>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</si>
  <si>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</si>
  <si>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</si>
  <si>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</si>
  <si>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</si>
  <si>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</si>
  <si>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</si>
  <si>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</si>
  <si>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</si>
  <si>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</si>
  <si>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</si>
  <si>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</si>
  <si>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</si>
  <si>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</si>
  <si>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</si>
  <si>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</si>
  <si>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</si>
  <si>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</si>
  <si>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</si>
  <si>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</si>
  <si>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</si>
  <si>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</si>
  <si>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</si>
  <si>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</si>
  <si>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</si>
  <si>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</si>
  <si>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</si>
  <si>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</si>
  <si>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</si>
  <si>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</si>
  <si>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</si>
  <si>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</si>
  <si>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</si>
  <si>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</si>
  <si>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</si>
  <si>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</si>
  <si>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</si>
  <si>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</si>
  <si>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</si>
  <si>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</si>
  <si>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</si>
  <si>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</si>
  <si>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</si>
  <si>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</si>
  <si>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</si>
  <si>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</si>
  <si>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</si>
  <si>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</si>
  <si>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</si>
  <si>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</si>
  <si>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</si>
  <si>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</si>
  <si>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</si>
  <si>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</si>
  <si>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</si>
  <si>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</si>
  <si>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</si>
  <si>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</si>
  <si>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</si>
  <si>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</si>
  <si>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</si>
  <si>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</si>
  <si>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</si>
  <si>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</si>
  <si>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</si>
  <si>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</si>
  <si>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</si>
  <si>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</si>
  <si>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</si>
  <si>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</si>
  <si>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</si>
  <si>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</si>
  <si>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</si>
  <si>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</si>
  <si>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</si>
  <si>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</si>
  <si>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</si>
  <si>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</si>
  <si>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</si>
  <si>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</si>
  <si>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</si>
  <si>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</si>
  <si>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</si>
  <si>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</si>
  <si>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</si>
  <si>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</si>
  <si>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</si>
  <si>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</si>
  <si>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</si>
  <si>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</si>
  <si>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</si>
  <si>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</si>
  <si>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</si>
  <si>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</si>
  <si>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</si>
  <si>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</si>
  <si>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</si>
  <si>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</si>
  <si>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</si>
  <si>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</si>
  <si>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</si>
  <si>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</si>
  <si>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</si>
  <si>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</si>
  <si>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</si>
  <si>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</si>
  <si>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</si>
  <si>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</si>
  <si>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</si>
  <si>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</si>
  <si>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</si>
  <si>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</si>
  <si>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</si>
  <si>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</si>
  <si>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</si>
  <si>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</si>
  <si>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</si>
  <si>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</si>
  <si>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</si>
  <si>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</si>
  <si>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</si>
  <si>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</si>
  <si>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</si>
  <si>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</si>
  <si>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</si>
  <si>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</si>
  <si>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</si>
  <si>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</si>
  <si>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</si>
  <si>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</si>
  <si>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</si>
  <si>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</si>
  <si>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</si>
  <si>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</si>
  <si>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</si>
  <si>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</si>
  <si>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</si>
  <si>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</si>
  <si>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</si>
  <si>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</si>
  <si>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</si>
  <si>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</si>
  <si>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</si>
  <si>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</si>
  <si>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</si>
  <si>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</si>
  <si>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</si>
  <si>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</si>
  <si>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</si>
  <si>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</si>
  <si>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</si>
  <si>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</si>
  <si>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</si>
  <si>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</si>
  <si>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</si>
  <si>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</si>
  <si>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</si>
  <si>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</si>
  <si>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</si>
  <si>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</si>
  <si>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</si>
  <si>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</si>
  <si>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</si>
  <si>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</si>
  <si>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</si>
  <si>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</si>
  <si>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</si>
  <si>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</si>
  <si>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</si>
  <si>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</si>
  <si>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</si>
  <si>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</si>
  <si>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</si>
  <si>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</si>
  <si>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</si>
  <si>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</si>
  <si>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</si>
  <si>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</si>
  <si>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</si>
  <si>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</si>
  <si>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</si>
  <si>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</si>
  <si>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</si>
  <si>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</si>
  <si>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</si>
  <si>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</si>
  <si>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</si>
  <si>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</si>
  <si>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</si>
  <si>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</si>
  <si>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</si>
  <si>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</si>
  <si>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</si>
  <si>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</si>
  <si>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</si>
  <si>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</si>
  <si>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</si>
  <si>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</si>
  <si>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</si>
  <si>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</si>
  <si>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</si>
  <si>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</si>
  <si>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</si>
  <si>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</si>
  <si>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</si>
  <si>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</si>
  <si>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</si>
  <si>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</si>
  <si>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</si>
  <si>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</si>
  <si>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</si>
  <si>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</si>
  <si>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</si>
  <si>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</si>
  <si>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</si>
  <si>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</si>
  <si>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</si>
  <si>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</si>
  <si>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</si>
  <si>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</si>
  <si>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</si>
  <si>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</si>
  <si>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</si>
  <si>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</si>
  <si>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</si>
  <si>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</si>
  <si>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</si>
  <si>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</si>
  <si>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</si>
  <si>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</si>
  <si>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</si>
  <si>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</si>
  <si>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</si>
  <si>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</si>
  <si>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</si>
  <si>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</si>
  <si>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</si>
  <si>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</si>
  <si>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</si>
  <si>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</si>
  <si>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</si>
  <si>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</si>
  <si>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</si>
  <si>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</si>
  <si>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</si>
  <si>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</si>
  <si>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</si>
  <si>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</si>
  <si>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</si>
  <si>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</si>
  <si>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</si>
  <si>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</si>
  <si>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</si>
  <si>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</si>
  <si>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</si>
  <si>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</si>
  <si>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</si>
  <si>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</si>
  <si>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</si>
  <si>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</si>
  <si>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</si>
  <si>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</si>
  <si>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</si>
  <si>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</si>
  <si>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</si>
  <si>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</si>
  <si>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</si>
  <si>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</si>
  <si>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</si>
  <si>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</si>
  <si>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</si>
  <si>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</si>
  <si>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</si>
  <si>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</si>
  <si>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</si>
  <si>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</si>
  <si>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</si>
  <si>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</si>
  <si>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</si>
  <si>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</si>
  <si>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</si>
  <si>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</si>
  <si>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</si>
  <si>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</si>
  <si>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</si>
  <si>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</si>
  <si>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</si>
  <si>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</si>
  <si>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</si>
  <si>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</si>
  <si>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</si>
  <si>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</si>
  <si>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</si>
  <si>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</si>
  <si>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</si>
  <si>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</si>
  <si>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</si>
  <si>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</si>
  <si>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</si>
  <si>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</si>
  <si>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</si>
  <si>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</si>
  <si>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</si>
  <si>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</si>
  <si>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</si>
  <si>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</si>
  <si>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</si>
  <si>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</si>
  <si>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</si>
  <si>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</si>
  <si>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</si>
  <si>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</si>
  <si>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</si>
  <si>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</si>
  <si>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</si>
  <si>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</si>
  <si>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</si>
  <si>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</si>
  <si>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</si>
  <si>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</si>
  <si>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</si>
  <si>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</si>
  <si>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</si>
  <si>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</si>
  <si>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</si>
  <si>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</si>
  <si>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</si>
  <si>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</si>
  <si>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</si>
  <si>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</si>
  <si>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</si>
  <si>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</si>
  <si>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</si>
  <si>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</si>
  <si>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</si>
  <si>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</si>
  <si>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</si>
  <si>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</si>
  <si>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</si>
  <si>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</si>
  <si>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</si>
  <si>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</si>
  <si>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</si>
  <si>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</si>
  <si>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</si>
  <si>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</si>
  <si>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</si>
  <si>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</si>
  <si>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</si>
  <si>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</si>
  <si>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</si>
  <si>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</si>
  <si>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</si>
  <si>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</si>
  <si>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</si>
  <si>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</si>
  <si>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</si>
  <si>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</si>
  <si>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</si>
  <si>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</si>
  <si>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</si>
  <si>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</si>
  <si>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</si>
  <si>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</si>
  <si>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</si>
  <si>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</si>
  <si>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</si>
  <si>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</si>
  <si>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</si>
  <si>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</si>
  <si>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</si>
  <si>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</si>
  <si>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</si>
  <si>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</si>
  <si>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</si>
  <si>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</si>
  <si>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</si>
  <si>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</si>
  <si>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</si>
  <si>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</si>
  <si>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</si>
  <si>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</si>
  <si>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</si>
  <si>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</si>
  <si>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</si>
  <si>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</si>
  <si>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</si>
  <si>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</si>
  <si>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</si>
  <si>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</si>
  <si>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</si>
  <si>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</si>
  <si>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</si>
  <si>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</si>
  <si>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</si>
  <si>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</si>
  <si>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</si>
  <si>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</si>
  <si>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</si>
  <si>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</si>
  <si>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</si>
  <si>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</si>
  <si>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</si>
  <si>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</si>
  <si>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</si>
  <si>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</si>
  <si>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</si>
  <si>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</si>
  <si>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</si>
  <si>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</si>
  <si>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</si>
  <si>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</si>
  <si>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</si>
  <si>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</si>
  <si>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</si>
  <si>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</si>
  <si>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</si>
  <si>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</si>
  <si>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</si>
  <si>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</si>
  <si>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</si>
  <si>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</si>
  <si>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</si>
  <si>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</si>
  <si>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</si>
  <si>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</si>
  <si>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</si>
  <si>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</si>
  <si>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</si>
  <si>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</si>
  <si>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</si>
  <si>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</si>
  <si>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</si>
  <si>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</si>
  <si>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</si>
  <si>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</si>
  <si>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</si>
  <si>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</si>
  <si>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</si>
  <si>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</si>
  <si>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</si>
  <si>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</si>
  <si>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</si>
  <si>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</si>
  <si>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</si>
  <si>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</si>
  <si>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</si>
  <si>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</si>
  <si>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</si>
  <si>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</si>
  <si>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</si>
  <si>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</si>
  <si>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</si>
  <si>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</si>
  <si>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</si>
  <si>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</si>
  <si>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</si>
  <si>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</si>
  <si>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</si>
  <si>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</si>
  <si>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</si>
  <si>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</si>
  <si>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</si>
  <si>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</si>
  <si>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</si>
  <si>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</si>
  <si>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</si>
  <si>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</si>
  <si>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</si>
  <si>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</si>
  <si>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</si>
  <si>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</si>
  <si>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</si>
  <si>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</si>
  <si>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</si>
  <si>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</si>
  <si>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</si>
  <si>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</si>
  <si>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</si>
  <si>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</si>
  <si>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</si>
  <si>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</si>
  <si>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</si>
  <si>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</si>
  <si>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</si>
  <si>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</si>
  <si>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</si>
  <si>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</si>
  <si>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</si>
  <si>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</si>
  <si>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</si>
  <si>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</si>
  <si>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</si>
  <si>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</si>
  <si>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</si>
  <si>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</si>
  <si>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</si>
  <si>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</si>
  <si>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</si>
  <si>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</si>
  <si>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</si>
  <si>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</si>
  <si>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</si>
  <si>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</si>
  <si>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</si>
  <si>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</si>
  <si>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</si>
  <si>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</si>
  <si>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</si>
  <si>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</si>
  <si>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</si>
  <si>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</si>
  <si>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</si>
  <si>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</si>
  <si>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</si>
  <si>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</si>
  <si>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</si>
  <si>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</si>
  <si>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</si>
  <si>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</si>
  <si>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</si>
  <si>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</si>
  <si>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</si>
  <si>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</si>
  <si>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</si>
  <si>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</si>
  <si>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</si>
  <si>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</si>
  <si>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</si>
  <si>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</si>
  <si>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</si>
  <si>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</si>
  <si>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</si>
  <si>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</si>
  <si>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</si>
  <si>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</si>
  <si>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</si>
  <si>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</si>
  <si>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</si>
  <si>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</si>
  <si>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</si>
  <si>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</si>
  <si>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</si>
  <si>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</si>
  <si>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</si>
  <si>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</si>
  <si>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</si>
  <si>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</si>
  <si>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</si>
  <si>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</si>
  <si>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</si>
  <si>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</si>
  <si>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</si>
  <si>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</si>
  <si>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</si>
  <si>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</si>
  <si>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</si>
  <si>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</si>
  <si>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</si>
  <si>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</si>
  <si>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</si>
  <si>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</si>
  <si>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</si>
  <si>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</si>
  <si>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</si>
  <si>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</si>
  <si>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</si>
  <si>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</si>
  <si>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</si>
  <si>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</si>
  <si>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</si>
  <si>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</si>
  <si>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</si>
  <si>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</si>
  <si>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</si>
  <si>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</si>
  <si>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</si>
  <si>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</si>
  <si>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</si>
  <si>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</si>
  <si>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</si>
  <si>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</si>
  <si>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</si>
  <si>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</si>
  <si>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</si>
  <si>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</si>
  <si>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</si>
  <si>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</si>
  <si>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</si>
  <si>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</si>
  <si>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</si>
  <si>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</si>
  <si>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</si>
  <si>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</si>
  <si>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</si>
  <si>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</si>
  <si>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</si>
  <si>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</si>
  <si>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</si>
  <si>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</si>
  <si>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</si>
  <si>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</si>
  <si>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</si>
  <si>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</si>
  <si>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</si>
  <si>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</si>
  <si>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</si>
  <si>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</si>
  <si>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</si>
  <si>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</si>
  <si>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</si>
  <si>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</si>
  <si>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</si>
  <si>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</si>
  <si>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</si>
  <si>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</si>
  <si>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</si>
  <si>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</si>
  <si>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</si>
  <si>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</si>
  <si>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</si>
  <si>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</si>
  <si>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</si>
  <si>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</si>
  <si>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</si>
  <si>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</si>
  <si>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</si>
  <si>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</si>
  <si>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</si>
  <si>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</si>
  <si>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</si>
  <si>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</si>
  <si>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</si>
  <si>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</si>
  <si>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</si>
  <si>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</si>
  <si>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</si>
  <si>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</si>
  <si>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</si>
  <si>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</si>
  <si>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</si>
  <si>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</si>
  <si>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</si>
  <si>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</si>
  <si>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</si>
  <si>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</si>
  <si>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</si>
  <si>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</si>
  <si>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</si>
  <si>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</si>
  <si>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</si>
  <si>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</si>
  <si>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</si>
  <si>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</si>
  <si>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</si>
  <si>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</si>
  <si>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</si>
  <si>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</si>
  <si>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</si>
  <si>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</si>
  <si>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</si>
  <si>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</si>
  <si>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</si>
  <si>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</si>
  <si>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</si>
  <si>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</si>
  <si>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</si>
  <si>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</si>
  <si>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</si>
  <si>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</si>
  <si>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</si>
  <si>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</si>
  <si>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</si>
  <si>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</si>
  <si>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</si>
  <si>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</si>
  <si>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</si>
  <si>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</si>
  <si>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</si>
  <si>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</si>
  <si>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</si>
  <si>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</si>
  <si>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</si>
  <si>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</si>
  <si>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</si>
  <si>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</si>
  <si>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</si>
  <si>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</si>
  <si>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</si>
  <si>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</si>
  <si>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</si>
  <si>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</si>
  <si>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</si>
  <si>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</si>
  <si>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</si>
  <si>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</si>
  <si>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</si>
  <si>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</si>
  <si>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</si>
  <si>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</si>
  <si>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</si>
  <si>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</si>
  <si>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</si>
  <si>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</si>
  <si>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</si>
  <si>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</si>
  <si>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</si>
  <si>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</si>
  <si>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</si>
  <si>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</si>
  <si>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</si>
  <si>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</si>
  <si>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</si>
  <si>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</si>
  <si>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</si>
  <si>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</si>
  <si>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</si>
  <si>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</si>
  <si>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</si>
  <si>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</si>
  <si>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</si>
  <si>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</si>
  <si>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</si>
  <si>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</si>
  <si>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</si>
  <si>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</si>
  <si>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</si>
  <si>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</si>
  <si>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</si>
  <si>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</si>
  <si>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</si>
  <si>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</si>
  <si>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</si>
  <si>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</si>
  <si>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</si>
  <si>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</si>
  <si>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</si>
  <si>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</si>
  <si>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</si>
  <si>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</si>
  <si>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</si>
  <si>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</si>
  <si>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</si>
  <si>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</si>
  <si>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</si>
  <si>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</si>
  <si>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</si>
  <si>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</si>
  <si>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</si>
  <si>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</si>
  <si>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</si>
  <si>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</si>
  <si>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</si>
  <si>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</si>
  <si>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</si>
  <si>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</si>
  <si>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</si>
  <si>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</si>
  <si>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</si>
  <si>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</si>
  <si>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</si>
  <si>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</si>
  <si>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</si>
  <si>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</si>
  <si>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</si>
  <si>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</si>
  <si>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</si>
  <si>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</si>
  <si>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</si>
  <si>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</si>
  <si>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</si>
  <si>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</si>
  <si>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</si>
  <si>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</si>
  <si>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</si>
  <si>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</si>
  <si>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</si>
  <si>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</si>
  <si>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</si>
  <si>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</si>
  <si>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</si>
  <si>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</si>
  <si>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</si>
  <si>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</si>
  <si>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</si>
  <si>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</si>
  <si>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</si>
  <si>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</si>
  <si>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</si>
  <si>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</si>
  <si>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</si>
  <si>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</si>
  <si>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</si>
  <si>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</si>
  <si>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</si>
  <si>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</si>
  <si>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</si>
  <si>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</si>
  <si>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</si>
  <si>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</si>
  <si>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</si>
  <si>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</si>
  <si>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</si>
  <si>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</si>
  <si>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</si>
  <si>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</si>
  <si>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</si>
  <si>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</si>
  <si>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</si>
  <si>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</si>
  <si>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</si>
  <si>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</si>
  <si>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</si>
  <si>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</si>
  <si>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</si>
  <si>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</si>
  <si>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</si>
  <si>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</si>
  <si>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</si>
  <si>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</si>
  <si>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</si>
  <si>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</si>
  <si>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</si>
  <si>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</si>
  <si>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</si>
  <si>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</si>
  <si>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</si>
  <si>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</si>
  <si>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</si>
  <si>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</si>
  <si>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</si>
  <si>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</si>
  <si>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</si>
  <si>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</si>
  <si>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</si>
  <si>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</si>
  <si>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</si>
  <si>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</si>
  <si>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</si>
  <si>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</si>
  <si>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</si>
  <si>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</si>
  <si>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</si>
  <si>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</si>
  <si>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</si>
  <si>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</si>
  <si>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</si>
  <si>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</si>
  <si>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</si>
  <si>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</si>
  <si>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</si>
  <si>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</si>
  <si>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</si>
  <si>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</si>
  <si>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</si>
  <si>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</si>
  <si>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</si>
  <si>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</si>
  <si>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</si>
  <si>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</si>
  <si>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</si>
  <si>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</si>
  <si>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</si>
  <si>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</si>
  <si>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</si>
  <si>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</si>
  <si>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</si>
  <si>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</si>
  <si>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</si>
  <si>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</si>
  <si>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</si>
  <si>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</si>
  <si>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</si>
  <si>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</si>
  <si>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</si>
  <si>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</si>
  <si>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</si>
  <si>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</si>
  <si>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</si>
  <si>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</si>
  <si>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</si>
  <si>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</si>
  <si>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</si>
  <si>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</si>
  <si>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</si>
  <si>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</si>
  <si>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</si>
  <si>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</si>
  <si>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</si>
  <si>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</si>
  <si>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</si>
  <si>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</si>
  <si>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</si>
  <si>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</si>
  <si>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</si>
  <si>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</si>
  <si>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</si>
  <si>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</si>
  <si>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</si>
  <si>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</si>
  <si>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</si>
  <si>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</si>
  <si>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</si>
  <si>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</si>
  <si>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</si>
  <si>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</si>
  <si>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</si>
  <si>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</si>
  <si>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</si>
  <si>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</si>
  <si>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</si>
  <si>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</si>
  <si>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</si>
  <si>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</si>
  <si>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</si>
  <si>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</si>
  <si>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</si>
  <si>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</si>
  <si>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</si>
  <si>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</si>
  <si>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</si>
  <si>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</si>
  <si>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</si>
  <si>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</si>
  <si>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</si>
  <si>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</si>
  <si>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</si>
  <si>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</si>
  <si>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</si>
  <si>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</si>
  <si>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</si>
  <si>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</si>
  <si>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</si>
  <si>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</si>
  <si>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</si>
  <si>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</si>
  <si>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</si>
  <si>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</si>
  <si>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</si>
  <si>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</si>
  <si>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</si>
  <si>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</si>
  <si>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</si>
  <si>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</si>
  <si>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</si>
  <si>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</si>
  <si>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</si>
  <si>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</si>
  <si>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</si>
  <si>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</si>
  <si>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</si>
  <si>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</si>
  <si>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</si>
  <si>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</si>
  <si>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</si>
  <si>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</si>
  <si>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</si>
  <si>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</si>
  <si>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</si>
  <si>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</si>
  <si>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</si>
  <si>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</si>
  <si>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</si>
  <si>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</si>
  <si>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</si>
  <si>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</si>
  <si>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</si>
  <si>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</si>
  <si>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</si>
  <si>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</si>
  <si>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</si>
  <si>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</si>
  <si>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</si>
  <si>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</si>
  <si>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</si>
  <si>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</si>
  <si>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</si>
  <si>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</si>
  <si>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</si>
  <si>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</si>
  <si>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</si>
  <si>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</si>
  <si>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</si>
  <si>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</si>
  <si>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</si>
  <si>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</si>
  <si>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</si>
  <si>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</si>
  <si>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</si>
  <si>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</si>
  <si>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</si>
  <si>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</si>
  <si>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</si>
  <si>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</si>
  <si>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</si>
  <si>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</si>
  <si>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</si>
  <si>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</si>
  <si>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</si>
  <si>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</si>
  <si>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</si>
  <si>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</si>
  <si>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</si>
  <si>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</si>
  <si>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</si>
  <si>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</si>
  <si>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</si>
  <si>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</si>
  <si>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</si>
  <si>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</si>
  <si>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</si>
  <si>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</si>
  <si>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</si>
  <si>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</si>
  <si>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</si>
  <si>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</si>
  <si>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</si>
  <si>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</si>
  <si>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</si>
  <si>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</si>
  <si>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</si>
  <si>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</si>
  <si>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</si>
  <si>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</si>
  <si>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</si>
  <si>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</si>
  <si>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</si>
  <si>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</si>
  <si>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</si>
  <si>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</si>
  <si>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</si>
  <si>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</si>
  <si>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</si>
  <si>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</si>
  <si>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</si>
  <si>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</si>
  <si>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</si>
  <si>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</si>
  <si>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</si>
  <si>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</si>
  <si>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</si>
  <si>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</si>
  <si>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</si>
  <si>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</si>
  <si>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</si>
  <si>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</si>
  <si>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</si>
  <si>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</si>
  <si>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</si>
  <si>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</si>
  <si>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</si>
  <si>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</si>
  <si>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</si>
  <si>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</si>
  <si>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</si>
  <si>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</si>
  <si>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</si>
  <si>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</si>
  <si>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</si>
  <si>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</si>
  <si>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</si>
  <si>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</si>
  <si>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</si>
  <si>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</si>
  <si>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</si>
  <si>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</si>
  <si>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</si>
  <si>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</si>
  <si>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</si>
  <si>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</si>
  <si>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</si>
  <si>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</si>
  <si>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</si>
  <si>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</si>
  <si>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</si>
  <si>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</si>
  <si>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</si>
  <si>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</si>
  <si>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</si>
  <si>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</si>
  <si>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</si>
  <si>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</si>
  <si>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</si>
  <si>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</si>
  <si>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</si>
  <si>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</si>
  <si>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</si>
  <si>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</si>
  <si>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</si>
  <si>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</si>
  <si>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</si>
  <si>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</si>
  <si>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</si>
  <si>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</si>
  <si>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</si>
  <si>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</si>
  <si>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</si>
  <si>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</si>
  <si>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</si>
  <si>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</si>
  <si>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</si>
  <si>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</si>
  <si>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</si>
  <si>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</si>
  <si>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</si>
  <si>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</si>
  <si>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</si>
  <si>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</si>
  <si>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</si>
  <si>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</si>
  <si>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</si>
  <si>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</si>
  <si>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</si>
  <si>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</si>
  <si>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</si>
  <si>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</si>
  <si>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</si>
  <si>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</si>
  <si>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</si>
  <si>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</si>
  <si>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</si>
  <si>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</si>
  <si>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</si>
  <si>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</si>
  <si>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</si>
  <si>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</si>
  <si>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</si>
  <si>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</si>
  <si>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</si>
  <si>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</si>
  <si>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</si>
  <si>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</si>
  <si>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</si>
  <si>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</si>
  <si>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</si>
  <si>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</si>
  <si>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</si>
  <si>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</si>
  <si>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</si>
  <si>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</si>
  <si>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</si>
  <si>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</si>
  <si>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</si>
  <si>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</si>
  <si>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</si>
  <si>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</si>
  <si>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</si>
  <si>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</si>
  <si>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</si>
  <si>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</si>
  <si>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</si>
  <si>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</si>
  <si>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</si>
  <si>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</si>
  <si>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</si>
  <si>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</si>
  <si>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</si>
  <si>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</si>
  <si>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</si>
  <si>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</si>
  <si>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</si>
  <si>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</si>
  <si>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</si>
  <si>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</si>
  <si>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</si>
  <si>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</si>
  <si>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</si>
  <si>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</si>
  <si>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</si>
  <si>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</si>
  <si>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</si>
  <si>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</si>
  <si>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</si>
  <si>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</si>
  <si>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</si>
  <si>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</si>
  <si>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</si>
  <si>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</si>
  <si>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</si>
  <si>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</si>
  <si>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</si>
  <si>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</si>
  <si>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</si>
  <si>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</si>
  <si>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</si>
  <si>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</si>
  <si>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</si>
  <si>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</si>
  <si>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</si>
  <si>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</si>
  <si>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</si>
  <si>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</si>
  <si>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</si>
  <si>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</si>
  <si>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</si>
  <si>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</si>
  <si>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80 min</t>
  </si>
  <si>
    <t>PCM-20251105-00002137</t>
  </si>
  <si>
    <t>WAS access night issue AS located at USF /Team need 100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</si>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</sst>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41" dataDxfId="140" headerRowBorderDxfId="138" tableBorderDxfId="139" totalsRowBorderDxfId="137">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A14" sqref="A1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304.30538935185177</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0.85070185185031733</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45967.253815277778</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45967.253815277778</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45967.253815277778</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45967.253815277778</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45967.253815277778</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45967.253815277778</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45967.253815277778</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45967.253815277778</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45967.253815277778</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45967.253815277778</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45967.253815277778</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45967.253815277778</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45967.253815277778</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45967.253815277778</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45967.253815277778</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45967.253815277778</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45967.253815277778</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45967.253815277778</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45967.253815277778</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45967.253815277778</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45967.253815277778</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45967.253815277778</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45967.253815277778</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45967.253815277778</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45967.253815277778</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45967.253815277778</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45967.253815277778</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45967.253815277778</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45967.253815277778</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45967.253815277778</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45967.253815277778</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45967.253815277778</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45967.253815277778</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45967.253815277778</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45967.253815277778</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45967.253815277778</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45967.253815277778</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45967.253815277778</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45967.253815277778</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45967.253815277778</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45967.253815277778</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45967.253815277778</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45967.253815277778</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45967.253815277778</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45967.253815277778</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45967.253815277778</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45967.253815277778</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45967.253815277778</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45967.253815277778</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45967.253815277778</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45967.253815277778</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45967.253815277778</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45967.253815277778</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45967.253815277778</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45967.253815277778</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45967.253815277778</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45967.253815277778</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45967.253815277778</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45967.253815277778</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45967.253815277778</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45967.253815277778</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45967.253815277778</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45967.253815277778</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45967.253815277778</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45967.253815277778</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45967.253815277778</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45967.253815277778</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45967.253815277778</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45967.253815277778</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45967.253815277778</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45967.253815277778</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45967.253815277778</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45967.253815277778</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45967.253815277778</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45967.253815277778</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45967.253815277778</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45967.253815277778</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45967.253815277778</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45967.253815277778</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45967.253815277778</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45967.253815277778</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45967.253815277778</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45967.253815277778</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45967.253815277778</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45967.253815277778</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45967.253815277778</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6484825B-09F6-4E43-9101-763FB3E92EDB}"/>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142.25397731481644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8.5117319444470922</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45967.253815277778</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45967.253815277778</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9"/>
      <c r="E7" s="111"/>
      <c r="F7" s="112"/>
      <c r="G7" s="113">
        <f ca="1">IFERROR(NOW()-F7,"-")</f>
        <v>45967.253815277778</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45967.253815277778</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45967.253815277778</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45967.253815277778</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45967.253815277778</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45967.253815277778</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45967.253815277778</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45967.253815277778</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45967.253815277778</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45967.253815277778</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45967.253815277778</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45967.253815277778</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45967.253815277778</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45967.253815277778</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45967.253815277778</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45967.253815277778</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45967.253815277778</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45967.253815277778</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45967.253815277778</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45967.253815277778</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45967.253815277778</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45967.253815277778</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45967.253815277778</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45967.253815277778</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45967.253815277778</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45967.253815277778</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45967.253815277778</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45967.253815277778</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45967.253815277778</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45967.253815277778</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45967.253815277778</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45967.253815277778</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45967.253815277778</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45967.253815277778</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45967.253815277778</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45967.253815277778</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45967.253815277778</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45967.253815277778</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45967.253815277778</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45967.253815277778</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45967.253815277778</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45967.253815277778</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45967.253815277778</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45967.253815277778</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45967.253815277778</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45967.253815277778</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45967.253815277778</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45967.253815277778</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45967.253815277778</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45967.253815277778</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45967.253815277778</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45967.253815277778</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45967.253815277778</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45967.253815277778</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45967.253815277778</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45967.253815277778</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45967.253815277778</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45967.253815277778</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45967.253815277778</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45967.253815277778</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45967.253815277778</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45967.253815277778</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45967.253815277778</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45967.253815277778</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45967.253815277778</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45967.253815277778</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45967.253815277778</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45967.253815277778</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45967.253815277778</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45967.253815277778</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45967.253815277778</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45967.253815277778</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45967.253815277778</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45967.253815277778</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45967.253815277778</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45967.253815277778</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45967.253815277778</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45967.253815277778</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45967.253815277778</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45967.253815277778</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45967.253815277778</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45967.253815277778</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45967.253815277778</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45967.253815277778</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45967.253815277778</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45967.253815277778</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45967.253815277778</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45967.253815277778</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45967.253815277778</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45967.253815277778</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55"/>
      <c r="B97" s="156" t="str">
        <f>IFERROR(VLOOKUP(D97,DB!A:K,11,0),"")</f>
        <v/>
      </c>
      <c r="C97" s="156"/>
      <c r="D97" s="156"/>
      <c r="E97" s="157"/>
      <c r="F97" s="158"/>
      <c r="G97" s="159">
        <f ca="1">IFERROR(NOW()-F97,"-")</f>
        <v>45967.253815277778</v>
      </c>
      <c r="H97" s="158"/>
      <c r="I97" s="156" t="str">
        <f>IFERROR(VLOOKUP(D97,DB!A:F,6,0),"")</f>
        <v/>
      </c>
      <c r="J97" s="156" t="str">
        <f>IFERROR(VLOOKUP(D97,DB!A:G,7,0),"")</f>
        <v/>
      </c>
      <c r="K97" s="160"/>
      <c r="L97" s="156" t="str">
        <f>IFERROR(VLOOKUP(D97,DB!A:I,9,0),"")</f>
        <v/>
      </c>
      <c r="M97" s="156"/>
      <c r="N97" s="156"/>
      <c r="O97" s="156"/>
      <c r="P97" s="156"/>
      <c r="Q97" s="156"/>
      <c r="R97" s="156"/>
      <c r="S97" s="156"/>
      <c r="T97" s="156"/>
      <c r="U97" s="156"/>
      <c r="V97" s="156"/>
      <c r="W97" s="156"/>
      <c r="X97" s="156"/>
      <c r="Y97" s="156"/>
      <c r="Z97" s="156"/>
      <c r="AA97" s="156"/>
      <c r="AB97" s="156"/>
      <c r="AC97" s="156"/>
      <c r="AD97" s="156"/>
      <c r="AE97" s="156"/>
      <c r="AF97" s="156"/>
      <c r="AG97" s="156"/>
      <c r="AH97" s="156"/>
      <c r="AI97" s="156"/>
      <c r="AJ97" s="156"/>
      <c r="AK97" s="156"/>
      <c r="AL97" s="156"/>
      <c r="AM97" s="156"/>
      <c r="AN97" s="156"/>
      <c r="AO97" s="156"/>
      <c r="AP97" s="156"/>
      <c r="AQ97" s="156"/>
      <c r="AR97" s="156"/>
      <c r="AS97" s="156"/>
      <c r="AT97" s="156"/>
      <c r="AU97" s="156"/>
      <c r="AV97" s="156"/>
      <c r="AW97" s="156"/>
      <c r="AX97" s="156"/>
      <c r="AY97" s="156"/>
      <c r="AZ97" s="156"/>
      <c r="BA97" s="156"/>
      <c r="BB97" s="156"/>
      <c r="BC97" s="156"/>
      <c r="BD97" s="156"/>
      <c r="BE97" s="156"/>
      <c r="BF97" s="156"/>
      <c r="BG97" s="156"/>
      <c r="BH97" s="156"/>
      <c r="BI97" s="156"/>
      <c r="BJ97" s="156"/>
      <c r="BK97" s="156"/>
      <c r="BL97" s="156"/>
      <c r="BM97" s="156"/>
      <c r="BN97" s="156"/>
      <c r="BO97" s="156"/>
      <c r="BP97" s="156"/>
      <c r="BQ97" s="156"/>
      <c r="BR97" s="156"/>
      <c r="BS97" s="156"/>
      <c r="BT97" s="156"/>
      <c r="BU97" s="156"/>
      <c r="BV97" s="156"/>
      <c r="BW97" s="156"/>
      <c r="BX97" s="156"/>
      <c r="BY97" s="156"/>
      <c r="BZ97" s="156"/>
      <c r="CA97" s="156"/>
      <c r="CB97" s="156"/>
      <c r="CC97" s="156"/>
      <c r="CD97" s="156"/>
      <c r="CE97" s="156"/>
      <c r="CF97" s="156"/>
      <c r="CG97" s="156"/>
      <c r="CH97" s="156"/>
      <c r="CI97" s="156"/>
      <c r="CJ97" s="161"/>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45967.253815277778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45967.253815277778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45967.253815277778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45967.253815277778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45967.253815277778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45967.253815277778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45967.253815277778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45967.253815277778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45967.253815277778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45967.253815277778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45967.253815277778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45967.253815277778</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45967.253815277778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45967.253815277778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45967.253815277778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45967.253815277778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45967.253815277778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45967.253815277778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45967.253815277778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45967.253815277778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45967.253815277778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45967.253815277778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45967.253815277778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45967.253815277778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45967.253815277778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45967.253815277778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45967.253815277778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45967.253815277778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45967.253815277778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45967.253815277778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45967.253815277778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45967.253815277778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45967.253815277778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45967.253815277778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45967.253815277778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45967.253815277778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45967.253815277778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45967.253815277778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45967.253815277778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45967.253815277778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45967.253815277778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45967.253815277778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45967.253815277778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45967.253815277778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45967.253815277778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45967.253815277778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45967.253815277778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45967.253815277778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45967.253815277778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45967.253815277778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45967.253815277778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45967.253815277778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45967.253815277778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45967.253815277778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45967.253815277778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45967.253815277778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45967.253815277778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45967.253815277778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45967.253815277778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45967.253815277778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45967.253815277778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45967.253815277778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45967.253815277778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45967.253815277778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45967.253815277778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45967.253815277778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45967.253815277778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45967.253815277778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45967.253815277778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45967.253815277778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45967.253815277778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45967.253815277778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45967.253815277778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45967.253815277778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45967.253815277778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45967.253815277778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45967.253815277778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45967.253815277778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45967.253815277778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45967.253815277778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45967.253815277778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45967.253815277778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45967.253815277778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45967.253815277778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45967.253815277778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45967.253815277778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45967.253815277778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45967.253815277778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45967.253815277778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45967.253815277778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45967.253815277778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45967.253815277778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45967.253815277778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45967.253815277778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45967.253815277778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45967.253815277778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45967.253815277778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45967.253815277778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45967.253815277778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45967.253815277778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45967.253815277778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45967.253815277778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45967.253815277778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45967.253815277778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45967.253815277778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45967.253815277778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45967.253815277778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45967.253815277778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45967.253815277778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45967.253815277778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45967.253815277778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45967.253815277778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45967.253815277778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45967.253815277778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45967.253815277778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45967.253815277778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45967.253815277778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45967.253815277778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45967.253815277778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45967.253815277778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45967.253815277778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45967.253815277778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45967.253815277778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45967.253815277778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45967.253815277778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45967.253815277778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45967.253815277778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45967.253815277778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45967.253815277778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45967.253815277778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45967.253815277778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45967.253815277778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45967.253815277778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45967.253815277778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45967.253815277778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45967.253815277778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45967.253815277778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45967.253815277778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45967.253815277778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45967.253815277778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45967.253815277778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45967.253815277778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45967.253815277778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45967.253815277778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45967.253815277778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45967.253815277778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45967.253815277778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45967.253815277778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45967.253815277778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45967.253815277778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45967.253815277778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45967.253815277778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45967.253815277778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45967.253815277778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45967.253815277778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45967.253815277778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45967.253815277778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45967.253815277778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45967.253815277778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45967.253815277778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45967.253815277778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45967.253815277778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45967.253815277778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45967.253815277778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45967.253815277778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45967.253815277778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45967.253815277778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45967.253815277778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45967.253815277778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45967.253815277778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45967.253815277778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45967.253815277778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45967.253815277778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45967.253815277778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45967.253815277778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45967.253815277778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45967.253815277778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45967.253815277778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45967.253815277778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45967.253815277778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45967.253815277778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45967.253815277778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45967.253815277778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45967.253815277778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45967.253815277778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45967.253815277778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45967.253815277778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45967.253815277778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45967.253815277778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45967.253815277778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45967.253815277778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45967.253815277778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45967.253815277778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45967.253815277778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45967.253815277778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45967.253815277778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45967.253815277778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45967.253815277778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45967.253815277778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45967.253815277778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45967.253815277778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45967.253815277778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45967.253815277778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45967.253815277778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45967.253815277778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45967.253815277778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45967.253815277778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45967.253815277778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45967.253815277778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45967.253815277778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45967.253815277778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45967.253815277778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45967.253815277778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45967.253815277778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45967.253815277778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45967.253815277778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45967.253815277778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45967.253815277778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45967.253815277778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45967.253815277778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45967.253815277778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45967.253815277778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45967.253815277778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45967.253815277778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45967.253815277778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45967.253815277778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45967.253815277778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45967.253815277778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45967.253815277778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45967.253815277778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45967.253815277778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45967.253815277778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45967.253815277778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45967.253815277778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45967.253815277778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45967.253815277778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45967.253815277778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45967.253815277778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45967.253815277778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45967.253815277778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45967.253815277778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45967.253815277778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45967.253815277778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45967.253815277778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45967.253815277778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45967.253815277778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45967.253815277778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45967.253815277778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45967.253815277778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45967.253815277778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45967.253815277778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45967.253815277778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45967.253815277778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45967.253815277778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45967.253815277778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45967.253815277778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45967.253815277778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45967.253815277778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45967.253815277778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45967.253815277778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45967.253815277778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45967.253815277778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45967.253815277778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45967.253815277778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45967.253815277778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45967.253815277778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45967.253815277778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45967.253815277778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45967.253815277778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45967.253815277778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45967.253815277778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45967.253815277778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45967.253815277778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45967.253815277778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45967.253815277778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45967.253815277778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45967.253815277778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45967.253815277778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45967.253815277778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45967.253815277778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45967.253815277778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45967.253815277778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45967.253815277778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45967.253815277778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45967.253815277778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45967.253815277778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45967.253815277778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45967.253815277778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45967.253815277778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45967.253815277778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45967.253815277778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45967.253815277778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45967.253815277778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45967.253815277778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45967.253815277778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45967.253815277778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45967.253815277778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45967.253815277778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45967.253815277778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45967.253815277778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45967.253815277778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45967.253815277778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45967.253815277778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45967.253815277778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45967.253815277778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45967.253815277778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45967.253815277778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45967.253815277778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45967.253815277778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45967.253815277778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45967.253815277778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45967.253815277778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45967.253815277778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45967.253815277778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45967.253815277778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45967.253815277778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45967.253815277778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45967.253815277778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45967.253815277778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45967.253815277778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45967.253815277778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45967.253815277778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45967.253815277778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45967.253815277778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45967.253815277778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45967.253815277778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45967.253815277778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45967.253815277778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45967.253815277778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45967.253815277778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45967.253815277778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45967.253815277778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45967.253815277778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45967.253815277778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45967.253815277778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45967.253815277778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45967.253815277778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45967.253815277778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45967.253815277778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45967.253815277778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45967.253815277778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45967.253815277778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45967.253815277778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45967.253815277778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45967.253815277778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45967.253815277778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45967.253815277778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45967.253815277778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45967.253815277778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45967.253815277778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45967.253815277778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45967.253815277778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45967.253815277778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45967.253815277778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45967.253815277778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45967.253815277778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45967.253815277778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45967.253815277778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45967.253815277778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45967.253815277778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45967.253815277778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45967.253815277778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45967.253815277778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45967.253815277778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45967.253815277778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45967.253815277778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45967.253815277778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45967.253815277778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45967.253815277778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45967.253815277778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45967.253815277778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45967.253815277778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45967.253815277778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45967.253815277778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45967.253815277778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45967.253815277778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45967.253815277778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45967.253815277778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45967.253815277778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45967.253815277778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45967.253815277778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45967.253815277778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45967.253815277778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45967.253815277778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45967.253815277778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45967.253815277778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45967.253815277778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45967.253815277778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45967.253815277778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45967.253815277778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45967.253815277778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45967.253815277778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45967.253815277778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45967.253815277778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45967.253815277778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45967.253815277778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45967.253815277778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45967.253815277778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45967.253815277778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45967.253815277778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45967.253815277778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45967.253815277778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45967.253815277778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45967.253815277778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45967.253815277778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45967.253815277778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45967.253815277778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45967.253815277778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45967.253815277778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45967.253815277778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45967.253815277778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45967.253815277778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45967.253815277778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45967.253815277778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45967.253815277778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45967.253815277778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45967.253815277778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45967.253815277778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45967.253815277778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45967.253815277778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45967.253815277778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45967.253815277778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45967.253815277778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45967.253815277778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45967.253815277778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45967.253815277778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45967.253815277778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45967.253815277778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45967.253815277778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45967.253815277778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45967.253815277778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45967.253815277778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45967.253815277778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45967.253815277778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45967.253815277778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45967.253815277778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45967.253815277778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45967.253815277778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45967.253815277778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45967.253815277778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45967.253815277778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45967.253815277778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45967.253815277778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45967.253815277778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45967.253815277778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45967.253815277778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45967.253815277778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45967.253815277778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45967.253815277778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45967.253815277778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45967.253815277778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45967.253815277778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45967.253815277778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45967.253815277778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45967.253815277778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45967.253815277778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45967.253815277778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45967.253815277778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45967.253815277778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45967.253815277778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45967.253815277778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45967.253815277778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45967.253815277778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45967.253815277778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45967.253815277778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45967.253815277778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45967.253815277778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45967.253815277778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45967.253815277778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45967.253815277778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45967.253815277778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45967.253815277778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45967.253815277778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45967.253815277778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45967.253815277778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45967.253815277778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45967.253815277778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45967.253815277778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45967.253815277778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45967.253815277778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45967.253815277778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45967.253815277778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45967.253815277778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45967.253815277778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45967.253815277778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45967.253815277778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45967.253815277778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45967.253815277778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45967.253815277778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45967.253815277778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45967.253815277778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45967.253815277778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45967.253815277778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45967.253815277778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45967.253815277778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45967.253815277778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45967.253815277778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45967.253815277778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45967.253815277778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45967.253815277778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45967.253815277778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45967.253815277778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45967.253815277778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45967.253815277778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45967.253815277778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45967.253815277778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45967.253815277778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45967.253815277778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45967.253815277778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45967.253815277778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45967.253815277778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45967.253815277778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45967.253815277778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45967.253815277778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45967.253815277778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45967.253815277778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45967.253815277778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45967.253815277778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45967.253815277778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45967.253815277778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45967.253815277778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45967.253815277778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45967.253815277778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45967.253815277778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45967.253815277778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45967.253815277778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45967.253815277778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45967.253815277778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45967.253815277778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45967.253815277778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45967.253815277778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45967.253815277778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45967.253815277778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45967.253815277778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45967.253815277778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45967.253815277778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45967.253815277778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45967.253815277778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45967.253815277778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45967.253815277778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45967.253815277778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45967.253815277778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45967.253815277778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45967.253815277778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45967.253815277778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45967.253815277778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45967.253815277778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45967.253815277778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45967.253815277778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45967.253815277778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45967.253815277778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45967.253815277778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45967.253815277778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45967.253815277778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45967.253815277778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45967.253815277778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45967.253815277778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45967.253815277778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45967.253815277778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45967.253815277778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45967.253815277778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45967.253815277778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45967.253815277778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45967.253815277778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45967.253815277778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45967.253815277778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45967.253815277778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45967.253815277778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45967.253815277778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45967.253815277778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45967.253815277778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45967.253815277778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45967.253815277778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45967.253815277778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45967.253815277778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45967.253815277778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45967.253815277778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45967.253815277778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45967.253815277778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45967.253815277778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45967.253815277778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45967.253815277778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45967.253815277778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45967.253815277778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45967.253815277778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45967.253815277778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45967.253815277778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45967.253815277778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45967.253815277778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45967.253815277778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45967.253815277778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45967.253815277778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45967.253815277778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45967.253815277778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45967.253815277778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45967.253815277778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45967.253815277778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45967.253815277778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45967.253815277778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45967.253815277778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45967.253815277778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45967.253815277778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45967.253815277778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45967.253815277778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45967.253815277778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45967.253815277778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45967.253815277778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45967.253815277778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45967.253815277778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45967.253815277778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45967.253815277778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45967.253815277778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45967.253815277778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45967.253815277778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45967.253815277778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45967.253815277778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45967.253815277778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45967.253815277778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45967.253815277778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45967.253815277778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45967.253815277778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45967.253815277778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45967.253815277778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45967.253815277778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45967.253815277778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45967.253815277778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45967.253815277778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45967.253815277778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45967.253815277778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45967.253815277778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45967.253815277778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45967.253815277778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45967.253815277778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45967.253815277778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45967.253815277778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45967.253815277778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45967.253815277778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45967.253815277778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45967.253815277778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45967.253815277778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45967.253815277778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45967.253815277778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45967.253815277778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45967.253815277778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45967.253815277778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45967.253815277778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45967.253815277778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45967.253815277778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45967.253815277778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45967.253815277778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45967.253815277778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45967.253815277778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45967.253815277778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45967.253815277778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45967.253815277778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45967.253815277778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45967.253815277778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45967.253815277778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45967.253815277778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45967.253815277778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45967.253815277778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45967.253815277778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45967.253815277778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45967.253815277778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45967.253815277778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45967.253815277778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45967.253815277778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45967.253815277778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45967.253815277778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45967.253815277778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45967.253815277778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45967.253815277778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45967.253815277778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45967.253815277778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45967.253815277778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45967.253815277778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45967.253815277778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45967.253815277778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45967.253815277778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45967.253815277778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45967.253815277778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45967.253815277778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45967.253815277778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45967.253815277778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45967.253815277778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45967.253815277778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45967.253815277778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45967.253815277778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45967.253815277778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45967.253815277778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45967.253815277778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45967.253815277778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45967.253815277778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45967.253815277778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45967.253815277778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45967.253815277778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45967.253815277778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45967.253815277778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45967.253815277778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45967.253815277778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45967.253815277778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45967.253815277778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45967.253815277778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45967.253815277778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45967.253815277778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45967.253815277778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45967.253815277778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45967.253815277778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45967.253815277778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45967.253815277778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45967.253815277778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45967.253815277778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45967.253815277778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45967.253815277778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45967.253815277778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45967.253815277778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45967.253815277778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45967.253815277778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45967.253815277778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45967.253815277778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45967.253815277778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45967.253815277778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45967.253815277778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45967.253815277778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45967.253815277778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45967.253815277778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45967.253815277778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45967.253815277778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45967.253815277778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45967.253815277778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45967.253815277778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45967.253815277778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45967.253815277778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45967.253815277778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45967.253815277778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45967.253815277778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45967.253815277778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45967.253815277778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45967.253815277778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45967.253815277778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45967.253815277778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45967.253815277778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45967.253815277778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45967.253815277778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45967.253815277778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45967.253815277778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45967.253815277778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45967.253815277778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45967.253815277778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45967.253815277778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45967.253815277778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45967.253815277778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45967.253815277778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45967.253815277778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45967.253815277778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45967.253815277778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45967.253815277778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45967.253815277778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45967.253815277778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45967.253815277778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45967.253815277778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45967.253815277778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45967.253815277778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45967.253815277778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45967.253815277778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45967.253815277778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45967.253815277778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45967.253815277778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45967.253815277778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45967.253815277778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45967.253815277778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45967.253815277778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45967.253815277778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45967.253815277778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45967.253815277778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45967.253815277778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45967.253815277778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45967.253815277778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45967.253815277778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45967.253815277778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45967.253815277778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45967.253815277778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45967.253815277778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45967.253815277778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45967.253815277778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45967.253815277778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45967.253815277778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45967.253815277778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45967.253815277778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45967.253815277778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45967.253815277778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45967.253815277778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45967.253815277778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45967.253815277778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45967.253815277778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45967.253815277778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45967.253815277778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45967.253815277778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45967.253815277778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45967.253815277778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45967.253815277778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45967.253815277778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45967.253815277778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45967.253815277778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45967.253815277778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45967.253815277778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45967.253815277778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45967.253815277778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45967.253815277778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45967.253815277778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45967.253815277778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45967.253815277778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45967.253815277778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45967.253815277778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45967.253815277778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45967.253815277778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45967.253815277778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45967.253815277778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45967.253815277778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45967.253815277778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45967.253815277778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45967.253815277778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45967.253815277778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45967.253815277778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45967.253815277778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45967.253815277778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45967.253815277778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45967.253815277778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45967.253815277778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45967.253815277778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45967.253815277778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45967.253815277778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45967.253815277778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45967.253815277778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45967.253815277778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45967.253815277778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45967.253815277778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45967.253815277778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45967.253815277778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45967.253815277778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45967.253815277778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45967.253815277778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45967.253815277778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45967.253815277778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45967.253815277778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45967.253815277778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45967.253815277778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45967.253815277778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45967.253815277778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45967.253815277778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45967.253815277778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45967.253815277778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45967.253815277778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45967.253815277778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45967.253815277778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45967.253815277778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45967.253815277778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45967.253815277778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45967.253815277778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45967.253815277778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45967.253815277778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45967.253815277778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45967.253815277778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45967.253815277778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45967.253815277778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45967.253815277778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45967.253815277778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45967.253815277778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45967.253815277778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45967.253815277778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45967.253815277778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45967.253815277778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45967.253815277778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45967.253815277778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45967.253815277778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45967.253815277778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45967.253815277778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45967.253815277778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45967.253815277778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45967.253815277778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45967.253815277778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45967.253815277778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45967.253815277778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45967.253815277778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45967.253815277778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45967.253815277778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45967.253815277778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45967.253815277778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45967.253815277778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45967.253815277778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45967.253815277778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45967.253815277778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45967.253815277778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45967.253815277778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45967.253815277778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45967.253815277778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45967.253815277778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45967.253815277778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45967.253815277778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45967.253815277778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45967.253815277778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45967.253815277778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45967.253815277778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45967.253815277778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45967.253815277778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45967.253815277778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45967.253815277778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45967.253815277778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45967.253815277778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45967.253815277778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45967.253815277778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45967.253815277778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45967.253815277778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45967.253815277778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45967.253815277778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45967.253815277778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45967.253815277778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45967.253815277778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45967.253815277778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45967.253815277778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45967.253815277778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45967.253815277778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45967.253815277778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45967.253815277778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45967.253815277778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45967.253815277778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45967.253815277778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45967.253815277778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45967.253815277778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45967.253815277778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45967.253815277778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45967.253815277778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45967.253815277778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45967.253815277778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45967.253815277778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45967.253815277778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45967.253815277778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45967.253815277778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45967.253815277778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45967.253815277778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45967.253815277778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45967.253815277778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45967.253815277778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45967.253815277778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45967.253815277778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45967.253815277778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45967.253815277778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45967.253815277778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45967.253815277778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45967.253815277778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45967.253815277778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45967.253815277778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45967.253815277778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45967.253815277778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45967.253815277778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45967.253815277778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45967.253815277778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45967.253815277778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45967.253815277778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45967.253815277778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45967.253815277778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45967.253815277778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45967.253815277778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45967.253815277778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45967.253815277778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45967.253815277778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45967.253815277778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45967.253815277778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45967.253815277778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45967.253815277778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45967.253815277778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45967.253815277778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45967.253815277778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45967.253815277778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45967.253815277778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45967.253815277778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45967.253815277778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45967.253815277778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45967.253815277778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45967.253815277778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45967.253815277778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45967.253815277778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45967.253815277778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45967.253815277778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45967.253815277778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45967.253815277778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45967.253815277778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45967.253815277778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45967.253815277778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45967.253815277778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45967.253815277778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45967.253815277778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45967.253815277778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45967.253815277778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45967.253815277778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45967.253815277778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45967.253815277778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45967.253815277778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45967.253815277778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45967.253815277778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45967.253815277778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45967.253815277778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45967.253815277778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45967.253815277778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45967.253815277778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45967.253815277778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45967.253815277778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45967.253815277778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45967.253815277778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45967.253815277778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45967.253815277778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45967.253815277778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45967.253815277778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45967.253815277778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45967.253815277778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45967.253815277778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45967.253815277778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45967.253815277778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45967.253815277778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45967.253815277778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45967.253815277778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45967.253815277778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45967.253815277778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45967.253815277778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45967.253815277778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45967.253815277778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45967.253815277778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45967.253815277778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45967.253815277778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45967.253815277778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45967.253815277778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45967.253815277778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45967.253815277778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45967.253815277778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45967.253815277778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45967.253815277778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45967.253815277778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45967.253815277778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45967.253815277778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45967.253815277778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45967.253815277778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45967.253815277778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45967.253815277778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45967.253815277778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45967.253815277778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45967.253815277778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45967.253815277778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45967.253815277778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45967.253815277778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45967.253815277778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45967.253815277778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45967.253815277778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45967.253815277778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45967.253815277778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45967.253815277778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45967.253815277778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45967.253815277778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45967.253815277778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45967.253815277778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45967.253815277778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45967.253815277778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45967.253815277778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45967.253815277778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263.77309768518171</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0.47031990740651963</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0.33020416666840902</v>
      </c>
      <c r="H4" s="120">
        <v>45966.917939814812</v>
      </c>
      <c r="I4" s="116" t="str">
        <f>IFERROR(VLOOKUP(D4,DB!A:F,6,0),"")</f>
        <v>Generator-SG</v>
      </c>
      <c r="J4" s="116" t="str">
        <f>IFERROR(VLOOKUP(D4,DB!A:G,7,0),"")</f>
        <v>Dead</v>
      </c>
      <c r="K4" s="98" t="s">
        <v>39116</v>
      </c>
      <c r="L4" s="118" t="str">
        <f>IFERROR(VLOOKUP(D4,DB!A:I,9,0),"")</f>
        <v>Latis</v>
      </c>
    </row>
    <row r="5" spans="1:16" ht="15" customHeight="1">
      <c r="A5" s="116"/>
      <c r="B5" s="116" t="str">
        <f>IFERROR(VLOOKUP(D5,DB!A:K,11,0),"")</f>
        <v/>
      </c>
      <c r="C5" s="117"/>
      <c r="D5" s="92"/>
      <c r="E5" s="95"/>
      <c r="F5" s="120"/>
      <c r="G5" s="121">
        <f ca="1">IFERROR(NOW()-F5,"")</f>
        <v>45967.253815277778</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45967.253815277778</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45967.253815277778</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45967.253815277778</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45967.253815277778</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45967.253815277778</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45967.253815277778</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45967.253815277778</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45967.253815277778</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45967.253815277778</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45967.253815277778</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45967.253815277778</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45967.253815277778</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45967.253815277778</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45967.253815277778</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45967.253815277778</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45967.253815277778</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45967.253815277778</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45967.253815277778</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45967.253815277778</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45967.253815277778</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45967.253815277778</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45967.253815277778</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45967.253815277778</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45967.253815277778</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45967.253815277778</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45967.253815277778</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45967.253815277778</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45967.253815277778</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45967.253815277778</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45967.253815277778</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39117</v>
      </c>
      <c r="B2" s="37" t="str">
        <f>IFERROR(VLOOKUP(D2,DB!A:K,11,0),"")</f>
        <v>R5</v>
      </c>
      <c r="C2" s="37">
        <v>3</v>
      </c>
      <c r="D2" s="115" t="s">
        <v>36011</v>
      </c>
      <c r="E2" s="37" t="s">
        <v>39021</v>
      </c>
      <c r="F2" s="38">
        <v>45891.832060185188</v>
      </c>
      <c r="G2" s="138">
        <f ca="1">IFERROR(NOW()-F2,"")</f>
        <v>75.421755092589592</v>
      </c>
      <c r="H2" s="38">
        <v>45891.790393518517</v>
      </c>
      <c r="I2" s="37" t="str">
        <f>IFERROR(VLOOKUP(D2,DB!A:F,6,0),"")</f>
        <v>Generator-SG</v>
      </c>
      <c r="J2" s="37" t="str">
        <f>IFERROR(VLOOKUP(D2,DB!A:G,7,0),"")</f>
        <v>Vandalized</v>
      </c>
      <c r="K2" s="37" t="s">
        <v>39118</v>
      </c>
      <c r="L2" s="37" t="str">
        <f>IFERROR(VLOOKUP(D2,DB!A:I,9,0),"")</f>
        <v>Latis</v>
      </c>
      <c r="M2" s="114"/>
    </row>
    <row r="3" spans="1:13" ht="30.75">
      <c r="A3" s="37" t="s">
        <v>39119</v>
      </c>
      <c r="B3" s="37" t="str">
        <f>IFERROR(VLOOKUP(D3,DB!A:K,11,0),"")</f>
        <v>R5</v>
      </c>
      <c r="C3" s="37">
        <v>1</v>
      </c>
      <c r="D3" s="37" t="s">
        <v>33268</v>
      </c>
      <c r="E3" s="37" t="s">
        <v>39102</v>
      </c>
      <c r="F3" s="38">
        <v>45926.188877314817</v>
      </c>
      <c r="G3" s="138">
        <f t="shared" ref="G3" ca="1" si="0">IFERROR(NOW()-F3,"")</f>
        <v>41.064937962961267</v>
      </c>
      <c r="H3" s="38">
        <v>45926.158159722225</v>
      </c>
      <c r="I3" s="37" t="str">
        <f>IFERROR(VLOOKUP(D3,DB!A:F,6,0),"")</f>
        <v>SCECO</v>
      </c>
      <c r="J3" s="37" t="str">
        <f>IFERROR(VLOOKUP(D3,DB!A:G,7,0),"")</f>
        <v>Good</v>
      </c>
      <c r="K3" s="37" t="s">
        <v>39120</v>
      </c>
      <c r="L3" s="37" t="str">
        <f>IFERROR(VLOOKUP(D3,DB!A:I,9,0),"")</f>
        <v>Latis</v>
      </c>
      <c r="M3" s="114"/>
    </row>
    <row r="4" spans="1:13" ht="48" customHeight="1">
      <c r="A4" s="146" t="s">
        <v>39121</v>
      </c>
      <c r="B4" s="146" t="str">
        <f>IFERROR(VLOOKUP(D4,DB!A:K,11,0),"")</f>
        <v>R5</v>
      </c>
      <c r="C4" s="146">
        <v>1</v>
      </c>
      <c r="D4" s="146" t="s">
        <v>34758</v>
      </c>
      <c r="E4" s="146" t="s">
        <v>39102</v>
      </c>
      <c r="F4" s="147">
        <v>45948.661111111112</v>
      </c>
      <c r="G4" s="148">
        <f ca="1">IFERROR(NOW()-F4,"")</f>
        <v>18.592704166665499</v>
      </c>
      <c r="H4" s="147">
        <v>45948.661111111112</v>
      </c>
      <c r="I4" s="146" t="str">
        <f>IFERROR(VLOOKUP(D4,DB!A:F,6,0),"")</f>
        <v>SCECO</v>
      </c>
      <c r="J4" s="146" t="str">
        <f>IFERROR(VLOOKUP(D4,DB!A:G,7,0),"")</f>
        <v>Dead</v>
      </c>
      <c r="K4" s="146" t="s">
        <v>39122</v>
      </c>
      <c r="L4" s="146" t="str">
        <f>IFERROR(VLOOKUP(D4,DB!A:I,9,0),"")</f>
        <v>Latis</v>
      </c>
    </row>
    <row r="5" spans="1:13" ht="15">
      <c r="A5" s="146" t="s">
        <v>39123</v>
      </c>
      <c r="B5" s="146" t="str">
        <f>IFERROR(VLOOKUP(D5,DB!A:K,11,0),"")</f>
        <v>R5</v>
      </c>
      <c r="C5" s="146">
        <v>1</v>
      </c>
      <c r="D5" s="146" t="s">
        <v>32330</v>
      </c>
      <c r="E5" s="146" t="s">
        <v>39021</v>
      </c>
      <c r="F5" s="147">
        <v>45966.952418981484</v>
      </c>
      <c r="G5" s="148">
        <f ca="1">IFERROR(NOW()-F5,"")</f>
        <v>0.30139629629411502</v>
      </c>
      <c r="H5" s="147">
        <v>45966.946793981479</v>
      </c>
      <c r="I5" s="146" t="str">
        <f>IFERROR(VLOOKUP(D5,DB!A:F,6,0),"")</f>
        <v>SCECO</v>
      </c>
      <c r="J5" s="146" t="str">
        <f>IFERROR(VLOOKUP(D5,DB!A:G,7,0),"")</f>
        <v>Dead</v>
      </c>
      <c r="K5" s="146" t="s">
        <v>39124</v>
      </c>
      <c r="L5" s="146" t="str">
        <f>IFERROR(VLOOKUP(D5,DB!A:I,9,0),"")</f>
        <v>Latis</v>
      </c>
    </row>
    <row r="6" spans="1:13" ht="15">
      <c r="A6" s="146"/>
      <c r="B6" s="146" t="str">
        <f>IFERROR(VLOOKUP(D6,DB!A:K,11,0),"")</f>
        <v/>
      </c>
      <c r="C6" s="146"/>
      <c r="D6" s="146"/>
      <c r="E6" s="146"/>
      <c r="F6" s="147"/>
      <c r="G6" s="148">
        <f ca="1">IFERROR(NOW()-F6,"")</f>
        <v>45967.253815277778</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45967.253815277778</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45967.253815277778</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45967.253815277778</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45967.253815277778</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45967.253815277778</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45967.253815277778</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45967.253815277778</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45967.253815277778</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45967.253815277778</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45967.253815277778</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45967.253815277778</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45967.253815277778</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45967.253815277778</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45967.253815277778</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45967.253815277778</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45967.253815277778</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45967.253815277778</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45967.253815277778</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45967.253815277778</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45967.253815277778</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45967.253815277778</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45967.253815277778</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45967.253815277778</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45967.253815277778</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45967.253815277778</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45967.253815277778</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45967.253815277778</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45967.253815277778</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45967.253815277778</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45967.253815277778</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45967.253815277778</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45967.253815277778</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45967.253815277778</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45967.253815277778</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45967.253815277778</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45967.253815277778</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45967.253815277778</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45967.253815277778</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45967.253815277778</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45967.253815277778</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45967.253815277778</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45967.253815277778</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45967.253815277778</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45967.253815277778</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45967.253815277778</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45967.253815277778</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45967.253815277778</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45967.253815277778</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45967.253815277778</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45967.253815277778</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45967.253815277778</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45967.253815277778</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45967.253815277778</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45967.253815277778</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45967.253815277778</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45967.253815277778</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45967.253815277778</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45967.253815277778</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45967.253815277778</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45967.253815277778</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45967.253815277778</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45967.253815277778</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45967.253815277778</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45967.253815277778</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45967.253815277778</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45967.253815277778</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45967.253815277778</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45967.253815277778</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45967.253815277778</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45967.253815277778</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45967.253815277778</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45967.253815277778</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45967.253815277778</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45967.253815277778</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45967.253815277778</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45967.253815277778</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45967.253815277778</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45967.253815277778</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45967.253815277778</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45967.253815277778</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45967.253815277778</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45967.253815277778</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45967.253815277778</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45967.253815277778</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45967.253815277778</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45967.253815277778</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45967.253815277778</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45967.253815277778</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45967.253815277778</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45967.253815277778</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45967.253815277778</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45967.253815277778</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45967.253815277778</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45967.253815277778</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45967.253815277778</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45967.253815277778</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45967.253815277778</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45967.253815277778</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45967.253815277778</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45967.253815277778</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45967.253815277778</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45967.253815277778</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45967.253815277778</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45967.253815277778</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45967.253815277778</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45967.253815277778</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45967.253815277778</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45967.253815277778</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45967.253815277778</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45967.253815277778</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45967.253815277778</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45967.253815277778</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45967.253815277778</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45967.253815277778</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45967.253815277778</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45967.253815277778</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45967.253815277778</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45967.253815277778</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45967.253815277778</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45967.253815277778</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45967.253815277778</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45967.253815277778</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45967.253815277778</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45967.253815277778</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45967.253815277778</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45967.253815277778</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45967.253815277778</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45967.253815277778</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45967.253815277778</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45967.253815277778</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45967.253815277778</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45967.253815277778</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45967.253815277778</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45967.253815277778</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45967.253815277778</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45967.253815277778</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45967.253815277778</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45967.253815277778</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45967.253815277778</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45967.253815277778</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45967.253815277778</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45967.253815277778</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45967.253815277778</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45967.253815277778</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45967.253815277778</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45967.253815277778</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45967.253815277778</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45967.253815277778</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45967.253815277778</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45967.253815277778</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45967.253815277778</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45967.253815277778</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45967.253815277778</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45967.253815277778</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45967.253815277778</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45967.253815277778</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45967.253815277778</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45967.253815277778</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45967.253815277778</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45967.253815277778</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45967.253815277778</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45967.253815277778</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45967.253815277778</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45967.253815277778</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45967.253815277778</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45967.253815277778</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45967.253815277778</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45967.253815277778</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45967.253815277778</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45967.253815277778</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45967.253815277778</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45967.253815277778</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45967.253815277778</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45967.253815277778</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45967.253815277778</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45967.253815277778</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45967.253815277778</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45967.253815277778</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45967.253815277778</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45967.253815277778</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45967.253815277778</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45967.253815277778</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45967.253815277778</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45967.253815277778</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45967.253815277778</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45967.253815277778</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45967.253815277778</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45967.253815277778</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45967.253815277778</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45967.253815277778</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45967.253815277778</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45967.253815277778</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45967.253815277778</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45967.253815277778</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45967.253815277778</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45967.253815277778</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45967.253815277778</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45967.253815277778</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45967.253815277778</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45967.253815277778</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45967.253815277778</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45967.253815277778</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45967.253815277778</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45967.253815277778</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45967.253815277778</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45967.253815277778</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45967.253815277778</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45967.253815277778</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45967.253815277778</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45967.253815277778</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45967.253815277778</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45967.253815277778</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45967.253815277778</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45967.253815277778</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45967.253815277778</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45967.253815277778</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45967.253815277778</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45967.253815277778</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45967.253815277778</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45967.253815277778</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45967.253815277778</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45967.253815277778</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45967.253815277778</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45967.253815277778</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45967.253815277778</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45967.253815277778</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45967.253815277778</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45967.253815277778</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45967.253815277778</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45967.253815277778</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45967.253815277778</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45967.253815277778</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45967.253815277778</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45967.253815277778</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45967.253815277778</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45967.253815277778</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45967.253815277778</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45967.253815277778</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45967.253815277778</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45967.253815277778</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45967.253815277778</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45967.253815277778</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45967.253815277778</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45967.253815277778</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45967.253815277778</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45967.253815277778</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45967.253815277778</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45967.253815277778</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45967.253815277778</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45967.253815277778</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45967.253815277778</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45967.253815277778</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45967.253815277778</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45967.253815277778</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45967.253815277778</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45967.253815277778</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45967.253815277778</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45967.253815277778</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45967.253815277778</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45967.253815277778</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45967.253815277778</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45967.253815277778</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45967.253815277778</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45967.253815277778</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45967.253815277778</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45967.253815277778</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45967.253815277778</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45967.253815277778</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45967.253815277778</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45967.253815277778</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45967.253815277778</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45967.253815277778</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45967.253815277778</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45967.253815277778</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45967.253815277778</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45967.253815277778</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45967.253815277778</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45967.253815277778</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45967.253815277778</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45967.253815277778</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45967.253815277778</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45967.253815277778</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45967.253815277778</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45967.253815277778</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45967.253815277778</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45967.253815277778</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45967.253815277778</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45967.253815277778</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45967.253815277778</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45967.253815277778</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45967.253815277778</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45967.253815277778</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45967.253815277778</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45967.253815277778</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45967.253815277778</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45967.253815277778</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45967.253815277778</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45967.253815277778</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45967.253815277778</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45967.253815277778</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45967.253815277778</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45967.253815277778</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45967.253815277778</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45967.253815277778</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45967.253815277778</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45967.253815277778</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45967.253815277778</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45967.253815277778</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45967.253815277778</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45967.253815277778</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45967.253815277778</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45967.253815277778</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45967.253815277778</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45967.253815277778</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45967.253815277778</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45967.253815277778</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45967.253815277778</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45967.253815277778</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45967.253815277778</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45967.253815277778</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45967.253815277778</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45967.253815277778</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45967.253815277778</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45967.253815277778</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45967.253815277778</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45967.253815277778</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45967.253815277778</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45967.253815277778</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45967.253815277778</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2025-11-06T03:07:25Z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